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31" windowWidth="14580" windowHeight="11640" tabRatio="429" activeTab="0"/>
  </bookViews>
  <sheets>
    <sheet name="Dane" sheetId="1" r:id="rId1"/>
    <sheet name="Podsumowanie" sheetId="2" r:id="rId2"/>
  </sheets>
  <definedNames>
    <definedName name="Baza">'Dane'!$A$8:$X$106</definedName>
    <definedName name="ListaGmin.01">#REF!</definedName>
    <definedName name="O.Koncowy">'Dane'!$C$8:$F$106</definedName>
    <definedName name="Taryfa">#REF!</definedName>
    <definedName name="Taryfa2">#REF!</definedName>
    <definedName name="Taryfa3">#REF!</definedName>
  </definedNames>
  <calcPr fullCalcOnLoad="1"/>
</workbook>
</file>

<file path=xl/comments1.xml><?xml version="1.0" encoding="utf-8"?>
<comments xmlns="http://schemas.openxmlformats.org/spreadsheetml/2006/main">
  <authors>
    <author>Krzysztof Szczukocki</author>
    <author>Hubert Waloszek</author>
    <author>Asia</author>
  </authors>
  <commentList>
    <comment ref="S7" authorId="0">
      <text>
        <r>
          <rPr>
            <b/>
            <sz val="11"/>
            <color indexed="39"/>
            <rFont val="Tahoma"/>
            <family val="2"/>
          </rPr>
          <t xml:space="preserve">Taryfa - 
</t>
        </r>
        <r>
          <rPr>
            <sz val="11"/>
            <color indexed="8"/>
            <rFont val="Tahoma"/>
            <family val="2"/>
          </rPr>
          <t>Grupa taryfowa zgodnie z umowa o świadczenie usług dystrybucyjnej.</t>
        </r>
        <r>
          <rPr>
            <b/>
            <sz val="11"/>
            <color indexed="8"/>
            <rFont val="Tahoma"/>
            <family val="2"/>
          </rPr>
          <t xml:space="preserve">
</t>
        </r>
      </text>
    </comment>
    <comment ref="K7" authorId="0">
      <text>
        <r>
          <rPr>
            <b/>
            <sz val="11"/>
            <color indexed="39"/>
            <rFont val="Tahoma"/>
            <family val="2"/>
          </rPr>
          <t>Numer PPE lub ewidencyjny</t>
        </r>
        <r>
          <rPr>
            <b/>
            <sz val="11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Uwaga:
Nr identyfikacyjny PPE dot. nowych umów dystrybucji i umów sprzedaży natomiast nr ewidencyjny dot. umów kompleksowych (nie rozdzielonych).</t>
        </r>
      </text>
    </comment>
    <comment ref="D7" authorId="1">
      <text>
        <r>
          <rPr>
            <b/>
            <sz val="11"/>
            <color indexed="39"/>
            <rFont val="Tahoma"/>
            <family val="2"/>
          </rPr>
          <t>Nazwa Odbiorcy Końcowego</t>
        </r>
        <r>
          <rPr>
            <b/>
            <sz val="11"/>
            <rFont val="Tahoma"/>
            <family val="2"/>
          </rPr>
          <t xml:space="preserve"> </t>
        </r>
        <r>
          <rPr>
            <sz val="11"/>
            <rFont val="Tahoma"/>
            <family val="2"/>
          </rPr>
          <t>(administratora obiektu, uczestnika rynku detalicznego URD, płatnika faktur za energię elektyczną, zamawiajacego),</t>
        </r>
        <r>
          <rPr>
            <b/>
            <sz val="11"/>
            <rFont val="Tahoma"/>
            <family val="2"/>
          </rPr>
          <t xml:space="preserve"> </t>
        </r>
        <r>
          <rPr>
            <sz val="11"/>
            <rFont val="Tahoma"/>
            <family val="2"/>
          </rPr>
          <t>n.p. gmina, szkoła przedszkole, administracja oświaty, instytucja kultury, spółka gminna, i.t.p.</t>
        </r>
      </text>
    </comment>
    <comment ref="F7" authorId="1">
      <text>
        <r>
          <rPr>
            <b/>
            <sz val="11"/>
            <color indexed="39"/>
            <rFont val="Tahoma"/>
            <family val="2"/>
          </rPr>
          <t>NIP</t>
        </r>
        <r>
          <rPr>
            <b/>
            <sz val="11"/>
            <rFont val="Tahoma"/>
            <family val="2"/>
          </rPr>
          <t xml:space="preserve"> - </t>
        </r>
        <r>
          <rPr>
            <sz val="11"/>
            <rFont val="Tahoma"/>
            <family val="2"/>
          </rPr>
          <t>odbiorcy końcowego</t>
        </r>
      </text>
    </comment>
    <comment ref="D6" authorId="1">
      <text>
        <r>
          <rPr>
            <b/>
            <sz val="11"/>
            <color indexed="39"/>
            <rFont val="Tahoma"/>
            <family val="2"/>
          </rPr>
          <t>Dane dotyczące odbiorcy końcowego</t>
        </r>
        <r>
          <rPr>
            <b/>
            <sz val="11"/>
            <rFont val="Tahoma"/>
            <family val="2"/>
          </rPr>
          <t xml:space="preserve"> </t>
        </r>
        <r>
          <rPr>
            <sz val="11"/>
            <rFont val="Tahoma"/>
            <family val="2"/>
          </rPr>
          <t xml:space="preserve">(administratora, uczestnika rynku detalicznego URD, płatnika faktur za energię elektyczną) - zamawiajacego </t>
        </r>
      </text>
    </comment>
    <comment ref="E7" authorId="1">
      <text>
        <r>
          <rPr>
            <b/>
            <sz val="12"/>
            <color indexed="10"/>
            <rFont val="Tahoma"/>
            <family val="2"/>
          </rPr>
          <t>Adres Odbiorcy Końcowego</t>
        </r>
        <r>
          <rPr>
            <sz val="12"/>
            <color indexed="10"/>
            <rFont val="Tahoma"/>
            <family val="2"/>
          </rPr>
          <t xml:space="preserve"> </t>
        </r>
        <r>
          <rPr>
            <sz val="12"/>
            <rFont val="Tahoma"/>
            <family val="2"/>
          </rPr>
          <t xml:space="preserve">(Płatnika faktur) </t>
        </r>
      </text>
    </comment>
    <comment ref="G7" authorId="2">
      <text>
        <r>
          <rPr>
            <b/>
            <sz val="10"/>
            <color indexed="10"/>
            <rFont val="Tahoma"/>
            <family val="2"/>
          </rPr>
          <t>Na przykład:</t>
        </r>
        <r>
          <rPr>
            <sz val="9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oświetlenie uliczne, 
budynek urzędu, stadion, amfiteatr, pływalnia, cmentarz,  wezeł cieplny, przepompownia,  warsztat, dom kultury, świetlica, biblioteka itp.</t>
        </r>
      </text>
    </comment>
    <comment ref="H7" authorId="0">
      <text>
        <r>
          <rPr>
            <b/>
            <sz val="12"/>
            <color indexed="10"/>
            <rFont val="Tahoma"/>
            <family val="2"/>
          </rPr>
          <t>Adres: ulica, nr</t>
        </r>
        <r>
          <rPr>
            <b/>
            <sz val="12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Lokalizację PPE usytuowanego w terenie (bez adresu) określać podając oznaczenie źródła zasilania, tj. stacji transformatorowej (S-XXX) lub szafki zasilania elektrycznego (ZK-XXXX).</t>
        </r>
      </text>
    </comment>
    <comment ref="N7" authorId="1">
      <text>
        <r>
          <rPr>
            <b/>
            <sz val="12"/>
            <color indexed="10"/>
            <rFont val="Tahoma"/>
            <family val="2"/>
          </rPr>
          <t>Okres rozliczeniowy</t>
        </r>
        <r>
          <rPr>
            <sz val="12"/>
            <rFont val="Tahoma"/>
            <family val="2"/>
          </rPr>
          <t xml:space="preserve">
okres określony w umowie o świadczenie usług dystrybucyjnych,  w którym rozliczane są opłaty za usługi dystrybucyjne (1 m-c, 2 m-ce, 6 m-cy)</t>
        </r>
      </text>
    </comment>
    <comment ref="O7" authorId="1">
      <text>
        <r>
          <rPr>
            <b/>
            <sz val="12"/>
            <color indexed="10"/>
            <rFont val="Tahoma"/>
            <family val="2"/>
          </rPr>
          <t>Nazwa obecnego Dostawcy energii el.</t>
        </r>
      </text>
    </comment>
    <comment ref="Q7" authorId="0">
      <text>
        <r>
          <rPr>
            <sz val="12"/>
            <rFont val="Tahoma"/>
            <family val="2"/>
          </rPr>
          <t>Termin zakończenia obowiązywania umowy sprzedaży lub kompleksowej.
Jeżeli umowa zawarta jest na czas nieoznaczony (kompleksowa) nalezy to odnotrowac wraz z terminem jej rozwiązania (np. "</t>
        </r>
        <r>
          <rPr>
            <i/>
            <sz val="12"/>
            <rFont val="Tahoma"/>
            <family val="2"/>
          </rPr>
          <t>Umowa na czas nieoznaczony (rozw. 1 m-c)</t>
        </r>
        <r>
          <rPr>
            <sz val="12"/>
            <rFont val="Tahoma"/>
            <family val="2"/>
          </rPr>
          <t xml:space="preserve">"
W przypadku tzw. "umów promocyjnych" należy stosowną informację odnotować w kolumnie "UWAGI"
</t>
        </r>
        <r>
          <rPr>
            <b/>
            <sz val="12"/>
            <rFont val="Tahoma"/>
            <family val="2"/>
          </rPr>
          <t xml:space="preserve">Format daty: rrrr-mm-dd (rozdzielenie myślnikiem).
</t>
        </r>
        <r>
          <rPr>
            <sz val="12"/>
            <rFont val="Tahoma"/>
            <family val="2"/>
          </rPr>
          <t xml:space="preserve">
</t>
        </r>
      </text>
    </comment>
    <comment ref="R7" authorId="1">
      <text>
        <r>
          <rPr>
            <b/>
            <sz val="11"/>
            <color indexed="10"/>
            <rFont val="Tahoma"/>
            <family val="2"/>
          </rPr>
          <t>Informacja o zmianie sprzedawcy</t>
        </r>
        <r>
          <rPr>
            <b/>
            <sz val="11"/>
            <rFont val="Tahoma"/>
            <family val="2"/>
          </rPr>
          <t xml:space="preserve">
S</t>
        </r>
        <r>
          <rPr>
            <sz val="11"/>
            <rFont val="Tahoma"/>
            <family val="2"/>
          </rPr>
          <t xml:space="preserve"> - oddzielna umowa sprzedazy 
</t>
        </r>
        <r>
          <rPr>
            <b/>
            <sz val="11"/>
            <rFont val="Tahoma"/>
            <family val="2"/>
          </rPr>
          <t xml:space="preserve">K </t>
        </r>
        <r>
          <rPr>
            <sz val="11"/>
            <rFont val="Tahoma"/>
            <family val="2"/>
          </rPr>
          <t>- umowa kompleksowa (dystrybucja + sprzedaz)</t>
        </r>
        <r>
          <rPr>
            <b/>
            <sz val="11"/>
            <rFont val="Tahoma"/>
            <family val="2"/>
          </rPr>
          <t xml:space="preserve">
N</t>
        </r>
        <r>
          <rPr>
            <sz val="11"/>
            <rFont val="Tahoma"/>
            <family val="2"/>
          </rPr>
          <t xml:space="preserve"> - nowy PPE</t>
        </r>
      </text>
    </comment>
    <comment ref="X7" authorId="1">
      <text>
        <r>
          <rPr>
            <b/>
            <sz val="12"/>
            <color indexed="10"/>
            <rFont val="Tahoma"/>
            <family val="2"/>
          </rPr>
          <t>Termin od którego będzie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2"/>
            <color indexed="10"/>
            <rFont val="Tahoma"/>
            <family val="2"/>
          </rPr>
          <t>obowiązywać nowa umowa sprzedaży</t>
        </r>
        <r>
          <rPr>
            <b/>
            <sz val="12"/>
            <rFont val="Tahoma"/>
            <family val="2"/>
          </rPr>
          <t xml:space="preserve">.
</t>
        </r>
        <r>
          <rPr>
            <sz val="12"/>
            <rFont val="Tahoma"/>
            <family val="2"/>
          </rPr>
          <t>Format: data rrrr-mm-dd (rok-miesiąc-dzień rozdzielone myślnikiem)</t>
        </r>
      </text>
    </comment>
    <comment ref="W7" authorId="0">
      <text>
        <r>
          <rPr>
            <b/>
            <sz val="11"/>
            <color indexed="10"/>
            <rFont val="Tahoma"/>
            <family val="2"/>
          </rPr>
          <t>Prognozowana wielkość zapotrzebowania na EE w III strefie czasowyej</t>
        </r>
        <r>
          <rPr>
            <sz val="11"/>
            <color indexed="10"/>
            <rFont val="Tahoma"/>
            <family val="2"/>
          </rPr>
          <t xml:space="preserve"> (w okesie realizacji umowy)</t>
        </r>
        <r>
          <rPr>
            <sz val="11"/>
            <rFont val="Tahoma"/>
            <family val="2"/>
          </rPr>
          <t xml:space="preserve">
</t>
        </r>
      </text>
    </comment>
    <comment ref="V7" authorId="0">
      <text>
        <r>
          <rPr>
            <b/>
            <sz val="11"/>
            <color indexed="10"/>
            <rFont val="Tahoma"/>
            <family val="2"/>
          </rPr>
          <t>Prognozowana wielkość zapotrzebowania na EE w II strefie czasowyej</t>
        </r>
        <r>
          <rPr>
            <sz val="11"/>
            <color indexed="10"/>
            <rFont val="Tahoma"/>
            <family val="2"/>
          </rPr>
          <t xml:space="preserve"> (w okesie realizacji umowy)</t>
        </r>
        <r>
          <rPr>
            <sz val="11"/>
            <rFont val="Tahoma"/>
            <family val="2"/>
          </rPr>
          <t xml:space="preserve">
</t>
        </r>
      </text>
    </comment>
    <comment ref="U7" authorId="0">
      <text>
        <r>
          <rPr>
            <b/>
            <sz val="11"/>
            <color indexed="10"/>
            <rFont val="Tahoma"/>
            <family val="2"/>
          </rPr>
          <t xml:space="preserve">Prognozowana wielkość zapotrzebowania na EE w I strefie czasowyej </t>
        </r>
        <r>
          <rPr>
            <sz val="11"/>
            <color indexed="10"/>
            <rFont val="Tahoma"/>
            <family val="2"/>
          </rPr>
          <t>(w okesie realizacji umowy)</t>
        </r>
        <r>
          <rPr>
            <b/>
            <sz val="11"/>
            <color indexed="10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
</t>
        </r>
      </text>
    </comment>
    <comment ref="T7" authorId="0">
      <text>
        <r>
          <rPr>
            <b/>
            <sz val="12"/>
            <color indexed="10"/>
            <rFont val="Tahoma"/>
            <family val="2"/>
          </rPr>
          <t>Informacja o mocy</t>
        </r>
        <r>
          <rPr>
            <sz val="12"/>
            <rFont val="Tahoma"/>
            <family val="2"/>
          </rPr>
          <t xml:space="preserve"> 
(zgodnie z umową na świadczenie usług dystrybucyjnych)</t>
        </r>
      </text>
    </comment>
    <comment ref="AE7" authorId="0">
      <text>
        <r>
          <rPr>
            <b/>
            <sz val="11"/>
            <color indexed="10"/>
            <rFont val="Tahoma"/>
            <family val="2"/>
          </rPr>
          <t xml:space="preserve">Prognozowana wielkość zapotrzebowania na EE w I strefie czasowyej </t>
        </r>
        <r>
          <rPr>
            <sz val="11"/>
            <color indexed="10"/>
            <rFont val="Tahoma"/>
            <family val="2"/>
          </rPr>
          <t>(w okesie realizacji umowy)</t>
        </r>
        <r>
          <rPr>
            <b/>
            <sz val="11"/>
            <color indexed="10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
</t>
        </r>
      </text>
    </comment>
    <comment ref="AF7" authorId="0">
      <text>
        <r>
          <rPr>
            <b/>
            <sz val="11"/>
            <color indexed="10"/>
            <rFont val="Tahoma"/>
            <family val="2"/>
          </rPr>
          <t>Prognozowana wielkość zapotrzebowania na EE w II strefie czasowyej</t>
        </r>
        <r>
          <rPr>
            <sz val="11"/>
            <color indexed="10"/>
            <rFont val="Tahoma"/>
            <family val="2"/>
          </rPr>
          <t xml:space="preserve"> (w okesie realizacji umowy)</t>
        </r>
        <r>
          <rPr>
            <sz val="11"/>
            <rFont val="Tahoma"/>
            <family val="2"/>
          </rPr>
          <t xml:space="preserve">
</t>
        </r>
      </text>
    </comment>
    <comment ref="AG7" authorId="0">
      <text>
        <r>
          <rPr>
            <b/>
            <sz val="11"/>
            <color indexed="10"/>
            <rFont val="Tahoma"/>
            <family val="2"/>
          </rPr>
          <t>Prognozowana wielkość zapotrzebowania na EE w III strefie czasowyej</t>
        </r>
        <r>
          <rPr>
            <sz val="11"/>
            <color indexed="10"/>
            <rFont val="Tahoma"/>
            <family val="2"/>
          </rPr>
          <t xml:space="preserve"> (w okesie realizacji umowy)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<sst xmlns="http://schemas.openxmlformats.org/spreadsheetml/2006/main" count="1466" uniqueCount="401">
  <si>
    <t>Uwagi:</t>
  </si>
  <si>
    <t>Poz.</t>
  </si>
  <si>
    <t>Gmina</t>
  </si>
  <si>
    <t>Telefon kontaktowy</t>
  </si>
  <si>
    <t>Adres email</t>
  </si>
  <si>
    <t>Imię i nazwisko</t>
  </si>
  <si>
    <t>NIP</t>
  </si>
  <si>
    <t>Lp.</t>
  </si>
  <si>
    <t>Taryfa</t>
  </si>
  <si>
    <t>Dane kontaktowe wypełniajacego</t>
  </si>
  <si>
    <t>C12b</t>
  </si>
  <si>
    <t>O12</t>
  </si>
  <si>
    <t>C11</t>
  </si>
  <si>
    <t>C12a</t>
  </si>
  <si>
    <t>C21</t>
  </si>
  <si>
    <t>B11</t>
  </si>
  <si>
    <t>B23</t>
  </si>
  <si>
    <t>B21</t>
  </si>
  <si>
    <t>B22</t>
  </si>
  <si>
    <t>C22a</t>
  </si>
  <si>
    <t>C22b</t>
  </si>
  <si>
    <t>O11</t>
  </si>
  <si>
    <t>R</t>
  </si>
  <si>
    <t>G12</t>
  </si>
  <si>
    <t>G11</t>
  </si>
  <si>
    <t>Reńska Wieś</t>
  </si>
  <si>
    <t>Nazwa</t>
  </si>
  <si>
    <t>[1]</t>
  </si>
  <si>
    <t>[2]</t>
  </si>
  <si>
    <t>[3]</t>
  </si>
  <si>
    <t>[4]</t>
  </si>
  <si>
    <t>[5]</t>
  </si>
  <si>
    <t>[6]</t>
  </si>
  <si>
    <t>[7]</t>
  </si>
  <si>
    <t>[8]</t>
  </si>
  <si>
    <t>[10]</t>
  </si>
  <si>
    <t>[11]</t>
  </si>
  <si>
    <t>[12]</t>
  </si>
  <si>
    <t>[13]</t>
  </si>
  <si>
    <t>[14]</t>
  </si>
  <si>
    <t>[15]</t>
  </si>
  <si>
    <t>[16]</t>
  </si>
  <si>
    <t>[17]</t>
  </si>
  <si>
    <t>[18]</t>
  </si>
  <si>
    <t>[19]</t>
  </si>
  <si>
    <t>[20]</t>
  </si>
  <si>
    <t>[21]</t>
  </si>
  <si>
    <t>[22]</t>
  </si>
  <si>
    <t>[23]</t>
  </si>
  <si>
    <t>[24]</t>
  </si>
  <si>
    <t>[25]</t>
  </si>
  <si>
    <t>[26]</t>
  </si>
  <si>
    <t xml:space="preserve">Odbiorca Końcowy (administrator obiektu, jednostka organizacyjna) - Kupujący </t>
  </si>
  <si>
    <t>[27]</t>
  </si>
  <si>
    <t>Kod pocztowy obiektu</t>
  </si>
  <si>
    <t>Nr umowy sprzedaży energii elektrycznej lub umowy kompleksowej</t>
  </si>
  <si>
    <t>Termin lub czas na jaki została zawarta umowa dystrybucyjna (lub komplek.)</t>
  </si>
  <si>
    <r>
      <rPr>
        <b/>
        <sz val="10"/>
        <rFont val="Calibri"/>
        <family val="2"/>
      </rPr>
      <t>Pełny adres</t>
    </r>
    <r>
      <rPr>
        <sz val="10"/>
        <rFont val="Calibri"/>
        <family val="2"/>
      </rPr>
      <t xml:space="preserve"> 
(ulica, nr oraz kod 
i miejscowość)</t>
    </r>
  </si>
  <si>
    <r>
      <rPr>
        <b/>
        <sz val="10"/>
        <color indexed="8"/>
        <rFont val="Calibri"/>
        <family val="2"/>
      </rPr>
      <t>Data zakończenia obowiązywania umowy</t>
    </r>
    <r>
      <rPr>
        <sz val="10"/>
        <color indexed="8"/>
        <rFont val="Calibri"/>
        <family val="2"/>
      </rPr>
      <t xml:space="preserve"> lub przewidywany termin rozwiązania umowy RRRR-MM-DD</t>
    </r>
  </si>
  <si>
    <t>Lokalizacji i dane identyfikujące PPE oraz informacje dotyczące umowy dystrybucyjnej</t>
  </si>
  <si>
    <t>Informacje dotyczące obowiązujacej umowy sprzedaży (kompleksowej)</t>
  </si>
  <si>
    <r>
      <rPr>
        <b/>
        <sz val="10"/>
        <rFont val="Calibri"/>
        <family val="2"/>
      </rPr>
      <t xml:space="preserve">Termin rozpoczecia dostawy  </t>
    </r>
    <r>
      <rPr>
        <sz val="10"/>
        <rFont val="Calibri"/>
        <family val="2"/>
      </rPr>
      <t>(rrrr.mm.dd)</t>
    </r>
  </si>
  <si>
    <t>[28]</t>
  </si>
  <si>
    <t>Inne</t>
  </si>
  <si>
    <r>
      <rPr>
        <b/>
        <sz val="10"/>
        <rFont val="Calibri"/>
        <family val="2"/>
      </rPr>
      <t xml:space="preserve">Adres obektu 
w którym znajduje się PPE </t>
    </r>
    <r>
      <rPr>
        <sz val="10"/>
        <rFont val="Calibri"/>
        <family val="2"/>
      </rPr>
      <t>(ulica, nr)</t>
    </r>
  </si>
  <si>
    <r>
      <rPr>
        <b/>
        <sz val="10"/>
        <rFont val="Calibri"/>
        <family val="2"/>
      </rPr>
      <t>Miejscowość</t>
    </r>
    <r>
      <rPr>
        <sz val="10"/>
        <rFont val="Calibri"/>
        <family val="2"/>
      </rPr>
      <t xml:space="preserve"> 
(dla obiektu)</t>
    </r>
  </si>
  <si>
    <t>Nr identyfikacyjny PPE
lub nr ewidencyjny</t>
  </si>
  <si>
    <t>Podmiot świadczący usługę dystrybucji ee</t>
  </si>
  <si>
    <t>Obecny dostawca ee</t>
  </si>
  <si>
    <t>[9]</t>
  </si>
  <si>
    <t>Tauron Dystrybucja</t>
  </si>
  <si>
    <t>Umowa na czas nieoznaczony</t>
  </si>
  <si>
    <t>1 miesiąc</t>
  </si>
  <si>
    <t>S</t>
  </si>
  <si>
    <t>Tauron Sprzedaż</t>
  </si>
  <si>
    <t>Świetlica wiejska</t>
  </si>
  <si>
    <t>Urząd Gminy</t>
  </si>
  <si>
    <t>ul. Harcerska 1</t>
  </si>
  <si>
    <t>Oświetlenie ulic</t>
  </si>
  <si>
    <t xml:space="preserve">Oświetlenie ulic </t>
  </si>
  <si>
    <t>ul. Raciborska</t>
  </si>
  <si>
    <t>Klatka schodowa</t>
  </si>
  <si>
    <t>Cmentarna</t>
  </si>
  <si>
    <t>ul. Szkolna 4</t>
  </si>
  <si>
    <t>ul. Szkolna</t>
  </si>
  <si>
    <t>Gmina Reńska Wieś</t>
  </si>
  <si>
    <t>Remiza strażacka</t>
  </si>
  <si>
    <t>ul. Krapkowicka 10A</t>
  </si>
  <si>
    <t>47-214</t>
  </si>
  <si>
    <t>Poborszów</t>
  </si>
  <si>
    <t>PROD_361001853309</t>
  </si>
  <si>
    <t>Urszula Szczypinska</t>
  </si>
  <si>
    <t>budownictwo@renskawies.pl</t>
  </si>
  <si>
    <t>PROD_361002010676</t>
  </si>
  <si>
    <t>ul. Młyńska 11</t>
  </si>
  <si>
    <t>Mechnica</t>
  </si>
  <si>
    <t>PROD_361001853569</t>
  </si>
  <si>
    <t>ul. Główna 25</t>
  </si>
  <si>
    <t>47-208</t>
  </si>
  <si>
    <t>Pociękarb</t>
  </si>
  <si>
    <t>PROD_361001855803</t>
  </si>
  <si>
    <t>PROD_361001855973</t>
  </si>
  <si>
    <t>ul. Główna 23</t>
  </si>
  <si>
    <t>Długomiłowice</t>
  </si>
  <si>
    <t>PROD_361001854222</t>
  </si>
  <si>
    <t>ul. Kozielska 5</t>
  </si>
  <si>
    <t>Większyce</t>
  </si>
  <si>
    <t>PROD_361001852434</t>
  </si>
  <si>
    <t>ul. Kozielska 36</t>
  </si>
  <si>
    <t>PROD_361001852524</t>
  </si>
  <si>
    <t>ul. Raciborska 9</t>
  </si>
  <si>
    <t>PROD_361001852634</t>
  </si>
  <si>
    <t>PROD_361001852764</t>
  </si>
  <si>
    <t>ul. 1 Maja 12a</t>
  </si>
  <si>
    <t>Pokrzywnica</t>
  </si>
  <si>
    <t>PROD_361001852814</t>
  </si>
  <si>
    <t>ul. Serwatków 1</t>
  </si>
  <si>
    <t>PROD_361001853019</t>
  </si>
  <si>
    <t>ul. 1 Maja 12</t>
  </si>
  <si>
    <t>PROD_361001853129</t>
  </si>
  <si>
    <t>PROD_361001853259</t>
  </si>
  <si>
    <t>ul. Majątkowa 19</t>
  </si>
  <si>
    <t>Łężce</t>
  </si>
  <si>
    <t>PROD_361001853859</t>
  </si>
  <si>
    <t>ul. Główna 14</t>
  </si>
  <si>
    <t xml:space="preserve">47-208 </t>
  </si>
  <si>
    <t>Gierałtowice</t>
  </si>
  <si>
    <t>PROD_361001853929</t>
  </si>
  <si>
    <t xml:space="preserve">Szatnia klubu sportowego </t>
  </si>
  <si>
    <t>ul. Strażaków dz. 396/1</t>
  </si>
  <si>
    <t>PROD_361001854082</t>
  </si>
  <si>
    <t>ul. Główna 57</t>
  </si>
  <si>
    <t>PROD_361001854372</t>
  </si>
  <si>
    <t>Zegar zewnętrzny</t>
  </si>
  <si>
    <t>PROD_361001855063</t>
  </si>
  <si>
    <t>ul. Rajska 2</t>
  </si>
  <si>
    <t>PROD_361001855173</t>
  </si>
  <si>
    <t>ul. Kozielska 12</t>
  </si>
  <si>
    <t>PROD_361001855203</t>
  </si>
  <si>
    <t>ul. Fabryczna 3</t>
  </si>
  <si>
    <t>PROD_361001855353</t>
  </si>
  <si>
    <t>ul. Fabryczna 3 a</t>
  </si>
  <si>
    <t>PROD_361001855423</t>
  </si>
  <si>
    <t>ul. Pawłowicka 6</t>
  </si>
  <si>
    <t>PROD_361001953588</t>
  </si>
  <si>
    <t>ul. Pawłowicka 1</t>
  </si>
  <si>
    <t>PROD_361001953698</t>
  </si>
  <si>
    <t>ul. Główna 5</t>
  </si>
  <si>
    <t>PROD_361001967086</t>
  </si>
  <si>
    <t>Klub Rolnika</t>
  </si>
  <si>
    <t>Kamionka</t>
  </si>
  <si>
    <t>PROD_361001895011</t>
  </si>
  <si>
    <t>Dom spotkań</t>
  </si>
  <si>
    <t>ul. Raciborska 25</t>
  </si>
  <si>
    <t>PROD_361001877761</t>
  </si>
  <si>
    <t>PROD_361001877811</t>
  </si>
  <si>
    <t>ul. Główna 6</t>
  </si>
  <si>
    <t>Naczysławki</t>
  </si>
  <si>
    <t>PROD_361001908943</t>
  </si>
  <si>
    <t>Komorno</t>
  </si>
  <si>
    <t>PROD_361001877981</t>
  </si>
  <si>
    <t>ul. Strażaków 13</t>
  </si>
  <si>
    <t>PROD_361001877631</t>
  </si>
  <si>
    <t>Toaleta</t>
  </si>
  <si>
    <t>działka nr 500/2</t>
  </si>
  <si>
    <t>Dębowa</t>
  </si>
  <si>
    <t>PROD_361001965810</t>
  </si>
  <si>
    <t>Orlik</t>
  </si>
  <si>
    <t>ul. Opolska 7 (dz.248)</t>
  </si>
  <si>
    <t>PROD_361000851591</t>
  </si>
  <si>
    <t>019 Wieś</t>
  </si>
  <si>
    <t>PROD_361001844120</t>
  </si>
  <si>
    <t>012 PKP</t>
  </si>
  <si>
    <t>PROD_361001844250</t>
  </si>
  <si>
    <t>011 Kolonia</t>
  </si>
  <si>
    <t>PROD_361001844300</t>
  </si>
  <si>
    <t>018 PGR</t>
  </si>
  <si>
    <t>PROD_361001844470</t>
  </si>
  <si>
    <t>Parkowa SOU-5295</t>
  </si>
  <si>
    <t>PROD_361001844560</t>
  </si>
  <si>
    <t>Naczysławska S-916</t>
  </si>
  <si>
    <t>PROD_361001844670</t>
  </si>
  <si>
    <t>Krótka S-912</t>
  </si>
  <si>
    <t>PROD_361001844700</t>
  </si>
  <si>
    <t>Polna S-923</t>
  </si>
  <si>
    <t>PROD_361001844850</t>
  </si>
  <si>
    <t>079-CMENTARZ</t>
  </si>
  <si>
    <t>PROD_361001844920</t>
  </si>
  <si>
    <t>078-PGR</t>
  </si>
  <si>
    <t>PROD_361001845091</t>
  </si>
  <si>
    <t>Łężce 077-Wieś</t>
  </si>
  <si>
    <t>PROD_361001845101</t>
  </si>
  <si>
    <t>Reńska Wieś 099 PKP</t>
  </si>
  <si>
    <t>PROD_361001845231</t>
  </si>
  <si>
    <t>Rajska S-845</t>
  </si>
  <si>
    <t>PROD_361001845381</t>
  </si>
  <si>
    <t>098 POM</t>
  </si>
  <si>
    <t>PROD_361001845451</t>
  </si>
  <si>
    <t>095-OSIEDLE</t>
  </si>
  <si>
    <t>PROD_361001845541</t>
  </si>
  <si>
    <t>097 PRZEJAZD</t>
  </si>
  <si>
    <t>PROD_361001845651</t>
  </si>
  <si>
    <t>Hydrofornia S-108</t>
  </si>
  <si>
    <t>PROD_361001845781</t>
  </si>
  <si>
    <t>Boczna S-844</t>
  </si>
  <si>
    <t>PROD_361001845831</t>
  </si>
  <si>
    <t>Łąkowa S-917</t>
  </si>
  <si>
    <t>PROD_361001845901</t>
  </si>
  <si>
    <t>014 Dębowa</t>
  </si>
  <si>
    <t>PROD_361001846090</t>
  </si>
  <si>
    <t>017 Słupo.</t>
  </si>
  <si>
    <t>PROD_361001846100</t>
  </si>
  <si>
    <t>Dębowa szafka</t>
  </si>
  <si>
    <t>PROD_361001846230</t>
  </si>
  <si>
    <t>Główna ZK-4077</t>
  </si>
  <si>
    <t>PROD_361001846380</t>
  </si>
  <si>
    <t>Radziejów S-096</t>
  </si>
  <si>
    <t>Radziejów</t>
  </si>
  <si>
    <t>PROD_361001846450</t>
  </si>
  <si>
    <t>Pociękarb S-089</t>
  </si>
  <si>
    <t>PROD_361001846540</t>
  </si>
  <si>
    <t>Bytków S-002</t>
  </si>
  <si>
    <t>Bytków</t>
  </si>
  <si>
    <t>PROD_361001846650</t>
  </si>
  <si>
    <t>Ogrodowa S-123</t>
  </si>
  <si>
    <t>PROD_361001846780</t>
  </si>
  <si>
    <t>Większyce 120 MBM</t>
  </si>
  <si>
    <t>PROD_361001846830</t>
  </si>
  <si>
    <t>Większyce 121 Wieś</t>
  </si>
  <si>
    <t>PROD_361001846900</t>
  </si>
  <si>
    <t>Większyce 119 Kolon</t>
  </si>
  <si>
    <t>PROD_361001847007</t>
  </si>
  <si>
    <t>Większyce 118 GS</t>
  </si>
  <si>
    <t>PROD_361001847117</t>
  </si>
  <si>
    <t>Większyce 125 Ul</t>
  </si>
  <si>
    <t>PROD_361001847247</t>
  </si>
  <si>
    <t>Pierzchowice S-092</t>
  </si>
  <si>
    <t>PROD_361001847397</t>
  </si>
  <si>
    <t>754 Słupo.</t>
  </si>
  <si>
    <t>PROD_361001847467</t>
  </si>
  <si>
    <t>Opolska S-882</t>
  </si>
  <si>
    <t>PROD_361001847557</t>
  </si>
  <si>
    <t>Słoneczna ZK 4488</t>
  </si>
  <si>
    <t>PROD_361001847667</t>
  </si>
  <si>
    <t>036 Wieś</t>
  </si>
  <si>
    <t>PROD_361001847797</t>
  </si>
  <si>
    <t>038 Techn.</t>
  </si>
  <si>
    <t>PROD_361001847847</t>
  </si>
  <si>
    <t>091 Wieś</t>
  </si>
  <si>
    <t>PROD_361001847917</t>
  </si>
  <si>
    <t>Leśna 094Słupo</t>
  </si>
  <si>
    <t>PROD_361001848042</t>
  </si>
  <si>
    <t>090 Kolon</t>
  </si>
  <si>
    <t>PROD_361001848152</t>
  </si>
  <si>
    <t>1-go Maja 786</t>
  </si>
  <si>
    <t>PROD_361001848282</t>
  </si>
  <si>
    <t>Boisko 787</t>
  </si>
  <si>
    <t>PROD_361001848332</t>
  </si>
  <si>
    <t>Kolejowa S-905</t>
  </si>
  <si>
    <t>PROD_361001848402</t>
  </si>
  <si>
    <t>Głogowska SŁ. 897</t>
  </si>
  <si>
    <t>PROD_361001848592</t>
  </si>
  <si>
    <t>Szkoła 086</t>
  </si>
  <si>
    <t>PROD_361001848602</t>
  </si>
  <si>
    <t>Wygon 088</t>
  </si>
  <si>
    <t>PROD_361001848732</t>
  </si>
  <si>
    <t>087 Wieś</t>
  </si>
  <si>
    <t>PROD_361001848882</t>
  </si>
  <si>
    <t>023 Słupo</t>
  </si>
  <si>
    <t>PROD_361001848952</t>
  </si>
  <si>
    <t>082 Wieś</t>
  </si>
  <si>
    <t>PROD_361001849095</t>
  </si>
  <si>
    <t>Bródek 004</t>
  </si>
  <si>
    <t>PROD_361001849105</t>
  </si>
  <si>
    <t>Las 080</t>
  </si>
  <si>
    <t>PROD_361001849385</t>
  </si>
  <si>
    <t>Kolonia S-080/01</t>
  </si>
  <si>
    <t>PROD_361001849455</t>
  </si>
  <si>
    <t>Kolonia SOU-5347</t>
  </si>
  <si>
    <t>PROD_361001849785</t>
  </si>
  <si>
    <t>Szkolna 906 Szkol.</t>
  </si>
  <si>
    <t>PROD_361001849835</t>
  </si>
  <si>
    <t>Leśna S907</t>
  </si>
  <si>
    <t>PROD_361001849905</t>
  </si>
  <si>
    <t>013 Wieś</t>
  </si>
  <si>
    <t>PROD_361001850038</t>
  </si>
  <si>
    <t>010 SKR</t>
  </si>
  <si>
    <t>PROD_361001850148</t>
  </si>
  <si>
    <t>Głubczycka</t>
  </si>
  <si>
    <t>47-200</t>
  </si>
  <si>
    <t>Kędzierzyn-Koźle</t>
  </si>
  <si>
    <t>PROD_361001957388</t>
  </si>
  <si>
    <t>Wygon 02 1045</t>
  </si>
  <si>
    <t>PROD_361001980809</t>
  </si>
  <si>
    <t>Długa, Leśna, Lipowa, Kasztanowa</t>
  </si>
  <si>
    <t>PROD_361001980759</t>
  </si>
  <si>
    <t>Zamkowa dz. 147/42</t>
  </si>
  <si>
    <t>PROD_361001980629</t>
  </si>
  <si>
    <t>PROD_361002013837</t>
  </si>
  <si>
    <t>ul. Stara 14</t>
  </si>
  <si>
    <t>PROD_361002021609</t>
  </si>
  <si>
    <r>
      <rPr>
        <b/>
        <sz val="10"/>
        <rFont val="Calibri"/>
        <family val="2"/>
      </rPr>
      <t>Okres rozliczeniowy</t>
    </r>
    <r>
      <rPr>
        <sz val="10"/>
        <rFont val="Calibri"/>
        <family val="2"/>
      </rPr>
      <t xml:space="preserve"> (okreslony w umowie o swiadczenie usług dystrybucyjnych)</t>
    </r>
  </si>
  <si>
    <r>
      <t xml:space="preserve">Moc umowna
</t>
    </r>
    <r>
      <rPr>
        <sz val="10"/>
        <rFont val="Calibri"/>
        <family val="2"/>
      </rPr>
      <t xml:space="preserve"> [kW]</t>
    </r>
  </si>
  <si>
    <r>
      <t xml:space="preserve">Prognozowane zapotrze. ee 
w I strefie czasowej
</t>
    </r>
    <r>
      <rPr>
        <sz val="10"/>
        <rFont val="Calibri"/>
        <family val="2"/>
      </rPr>
      <t>(w okresie realizacji zam.)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[kWh]</t>
    </r>
  </si>
  <si>
    <r>
      <t xml:space="preserve">Prognozowane zapotrze. ee 
w II strefie czasowej
</t>
    </r>
    <r>
      <rPr>
        <sz val="10"/>
        <rFont val="Calibri"/>
        <family val="2"/>
      </rPr>
      <t>(w okresie realizacji zam.)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[kWh]</t>
    </r>
  </si>
  <si>
    <r>
      <t xml:space="preserve">Prognozowane zapotrze. ee 
w III strefie czasowej
</t>
    </r>
    <r>
      <rPr>
        <sz val="10"/>
        <rFont val="Calibri"/>
        <family val="2"/>
      </rPr>
      <t>(w okresie realizacji zam.)</t>
    </r>
    <r>
      <rPr>
        <b/>
        <sz val="10"/>
        <rFont val="Calibri"/>
        <family val="2"/>
      </rPr>
      <t xml:space="preserve">
</t>
    </r>
    <r>
      <rPr>
        <sz val="10"/>
        <rFont val="Calibri"/>
        <family val="2"/>
      </rPr>
      <t>[kWh]</t>
    </r>
  </si>
  <si>
    <r>
      <rPr>
        <b/>
        <sz val="9"/>
        <rFont val="Calibri"/>
        <family val="2"/>
      </rPr>
      <t>Nazwa obiektu</t>
    </r>
    <r>
      <rPr>
        <sz val="9"/>
        <rFont val="Calibri"/>
        <family val="2"/>
      </rPr>
      <t xml:space="preserve"> 
w którym 
znajduje się PPE</t>
    </r>
  </si>
  <si>
    <r>
      <rPr>
        <b/>
        <sz val="8"/>
        <rFont val="Calibri"/>
        <family val="2"/>
      </rPr>
      <t>Informacja 
o rodzaju umowy sprzedaży</t>
    </r>
    <r>
      <rPr>
        <sz val="8"/>
        <rFont val="Calibri"/>
        <family val="2"/>
      </rPr>
      <t xml:space="preserve">
S – tylko umowa sprzedaży
K – umowa kompleksowa (dystrybucja + sprzedaż) 
N – nowy PPE</t>
    </r>
  </si>
  <si>
    <t>G12g</t>
  </si>
  <si>
    <t>Razem</t>
  </si>
  <si>
    <t>Szacowane roczne zapotrzebowanie na energię el. dla wszystkich Odbiorców Końcowych [kWh]</t>
  </si>
  <si>
    <t>Ilość PPE</t>
  </si>
  <si>
    <t>Strefa I</t>
  </si>
  <si>
    <t>Strefa II</t>
  </si>
  <si>
    <t>Strefa III</t>
  </si>
  <si>
    <t>ul. Pawłowicka 1,  47-208 Reńska Wieś</t>
  </si>
  <si>
    <r>
      <t>E</t>
    </r>
    <r>
      <rPr>
        <vertAlign val="subscript"/>
        <sz val="10"/>
        <rFont val="Calibri"/>
        <family val="2"/>
      </rPr>
      <t>1</t>
    </r>
  </si>
  <si>
    <r>
      <t>E</t>
    </r>
    <r>
      <rPr>
        <vertAlign val="subscript"/>
        <sz val="10"/>
        <rFont val="Calibri"/>
        <family val="2"/>
      </rPr>
      <t>14</t>
    </r>
  </si>
  <si>
    <t>C22a - szczyt</t>
  </si>
  <si>
    <r>
      <t>E</t>
    </r>
    <r>
      <rPr>
        <vertAlign val="subscript"/>
        <sz val="10"/>
        <rFont val="Calibri"/>
        <family val="2"/>
      </rPr>
      <t>2</t>
    </r>
  </si>
  <si>
    <r>
      <t>E</t>
    </r>
    <r>
      <rPr>
        <vertAlign val="subscript"/>
        <sz val="10"/>
        <rFont val="Calibri"/>
        <family val="2"/>
      </rPr>
      <t>15</t>
    </r>
  </si>
  <si>
    <t>C22a - pozaszczyt</t>
  </si>
  <si>
    <r>
      <t>E</t>
    </r>
    <r>
      <rPr>
        <vertAlign val="subscript"/>
        <sz val="10"/>
        <rFont val="Calibri"/>
        <family val="2"/>
      </rPr>
      <t>3</t>
    </r>
  </si>
  <si>
    <t>B22 - szczyt</t>
  </si>
  <si>
    <r>
      <t>E</t>
    </r>
    <r>
      <rPr>
        <vertAlign val="subscript"/>
        <sz val="10"/>
        <rFont val="Calibri"/>
        <family val="2"/>
      </rPr>
      <t>16</t>
    </r>
  </si>
  <si>
    <t>C22b – dzień</t>
  </si>
  <si>
    <r>
      <t>E</t>
    </r>
    <r>
      <rPr>
        <vertAlign val="subscript"/>
        <sz val="10"/>
        <rFont val="Calibri"/>
        <family val="2"/>
      </rPr>
      <t>4</t>
    </r>
  </si>
  <si>
    <t>B22 - pozaszczyt</t>
  </si>
  <si>
    <r>
      <t>E</t>
    </r>
    <r>
      <rPr>
        <vertAlign val="subscript"/>
        <sz val="10"/>
        <rFont val="Calibri"/>
        <family val="2"/>
      </rPr>
      <t>17</t>
    </r>
  </si>
  <si>
    <t>C22b - noc</t>
  </si>
  <si>
    <r>
      <t>E</t>
    </r>
    <r>
      <rPr>
        <vertAlign val="subscript"/>
        <sz val="10"/>
        <rFont val="Calibri"/>
        <family val="2"/>
      </rPr>
      <t>5</t>
    </r>
  </si>
  <si>
    <t>B23 – szczyt przedpołudniowy</t>
  </si>
  <si>
    <r>
      <t>E</t>
    </r>
    <r>
      <rPr>
        <vertAlign val="subscript"/>
        <sz val="10"/>
        <rFont val="Calibri"/>
        <family val="2"/>
      </rPr>
      <t>18</t>
    </r>
  </si>
  <si>
    <r>
      <t>E</t>
    </r>
    <r>
      <rPr>
        <vertAlign val="subscript"/>
        <sz val="10"/>
        <rFont val="Calibri"/>
        <family val="2"/>
      </rPr>
      <t>6</t>
    </r>
  </si>
  <si>
    <t>B23 – szczyt popołudniowy</t>
  </si>
  <si>
    <r>
      <t>E</t>
    </r>
    <r>
      <rPr>
        <vertAlign val="subscript"/>
        <sz val="10"/>
        <rFont val="Calibri"/>
        <family val="2"/>
      </rPr>
      <t>19</t>
    </r>
  </si>
  <si>
    <t>G12 – dzień</t>
  </si>
  <si>
    <r>
      <t>E</t>
    </r>
    <r>
      <rPr>
        <vertAlign val="subscript"/>
        <sz val="10"/>
        <rFont val="Calibri"/>
        <family val="2"/>
      </rPr>
      <t>7</t>
    </r>
  </si>
  <si>
    <t>B23 – pozostałe godziny doby</t>
  </si>
  <si>
    <r>
      <t>E</t>
    </r>
    <r>
      <rPr>
        <vertAlign val="subscript"/>
        <sz val="10"/>
        <rFont val="Calibri"/>
        <family val="2"/>
      </rPr>
      <t>20</t>
    </r>
  </si>
  <si>
    <t>G12 - noc</t>
  </si>
  <si>
    <r>
      <t>E</t>
    </r>
    <r>
      <rPr>
        <vertAlign val="subscript"/>
        <sz val="10"/>
        <rFont val="Calibri"/>
        <family val="2"/>
      </rPr>
      <t>8</t>
    </r>
  </si>
  <si>
    <r>
      <t>E</t>
    </r>
    <r>
      <rPr>
        <vertAlign val="subscript"/>
        <sz val="10"/>
        <rFont val="Calibri"/>
        <family val="2"/>
      </rPr>
      <t>21</t>
    </r>
  </si>
  <si>
    <t>G12g – dzień</t>
  </si>
  <si>
    <r>
      <t>E</t>
    </r>
    <r>
      <rPr>
        <vertAlign val="subscript"/>
        <sz val="10"/>
        <rFont val="Calibri"/>
        <family val="2"/>
      </rPr>
      <t>9</t>
    </r>
  </si>
  <si>
    <t>C12a - szczyt</t>
  </si>
  <si>
    <r>
      <t>E</t>
    </r>
    <r>
      <rPr>
        <vertAlign val="subscript"/>
        <sz val="10"/>
        <rFont val="Calibri"/>
        <family val="2"/>
      </rPr>
      <t>22</t>
    </r>
  </si>
  <si>
    <t>G12g - noc</t>
  </si>
  <si>
    <r>
      <t>E</t>
    </r>
    <r>
      <rPr>
        <vertAlign val="subscript"/>
        <sz val="10"/>
        <rFont val="Calibri"/>
        <family val="2"/>
      </rPr>
      <t>10</t>
    </r>
  </si>
  <si>
    <t>C12a - pozaszczyt</t>
  </si>
  <si>
    <r>
      <t>E</t>
    </r>
    <r>
      <rPr>
        <vertAlign val="subscript"/>
        <sz val="10"/>
        <rFont val="Calibri"/>
        <family val="2"/>
      </rPr>
      <t>23</t>
    </r>
  </si>
  <si>
    <t>O11 (D11)</t>
  </si>
  <si>
    <r>
      <t>E</t>
    </r>
    <r>
      <rPr>
        <vertAlign val="subscript"/>
        <sz val="10"/>
        <rFont val="Calibri"/>
        <family val="2"/>
      </rPr>
      <t>11</t>
    </r>
  </si>
  <si>
    <t>C12b – dzień</t>
  </si>
  <si>
    <r>
      <t>E</t>
    </r>
    <r>
      <rPr>
        <vertAlign val="subscript"/>
        <sz val="10"/>
        <rFont val="Calibri"/>
        <family val="2"/>
      </rPr>
      <t>24</t>
    </r>
  </si>
  <si>
    <t>O12 – dzień</t>
  </si>
  <si>
    <r>
      <t>E</t>
    </r>
    <r>
      <rPr>
        <vertAlign val="subscript"/>
        <sz val="10"/>
        <rFont val="Calibri"/>
        <family val="2"/>
      </rPr>
      <t>12</t>
    </r>
  </si>
  <si>
    <t>C12b - noc</t>
  </si>
  <si>
    <r>
      <t>E</t>
    </r>
    <r>
      <rPr>
        <vertAlign val="subscript"/>
        <sz val="10"/>
        <rFont val="Calibri"/>
        <family val="2"/>
      </rPr>
      <t>25</t>
    </r>
  </si>
  <si>
    <t>O12 - noc</t>
  </si>
  <si>
    <r>
      <t>E</t>
    </r>
    <r>
      <rPr>
        <vertAlign val="subscript"/>
        <sz val="10"/>
        <rFont val="Calibri"/>
        <family val="2"/>
      </rPr>
      <t>13</t>
    </r>
  </si>
  <si>
    <r>
      <t>E</t>
    </r>
    <r>
      <rPr>
        <vertAlign val="subscript"/>
        <sz val="10"/>
        <rFont val="Calibri"/>
        <family val="2"/>
      </rPr>
      <t>26</t>
    </r>
  </si>
  <si>
    <r>
      <t>E</t>
    </r>
    <r>
      <rPr>
        <b/>
        <vertAlign val="subscript"/>
        <sz val="12"/>
        <rFont val="Calibri"/>
        <family val="2"/>
      </rPr>
      <t>i</t>
    </r>
  </si>
  <si>
    <r>
      <t xml:space="preserve">Szacowana ilość energii </t>
    </r>
    <r>
      <rPr>
        <sz val="11"/>
        <rFont val="Calibri"/>
        <family val="2"/>
      </rPr>
      <t>[MWh]</t>
    </r>
  </si>
  <si>
    <r>
      <t xml:space="preserve">Szacowana ilość energii </t>
    </r>
    <r>
      <rPr>
        <sz val="10"/>
        <rFont val="Calibri"/>
        <family val="2"/>
      </rPr>
      <t>[MWh]</t>
    </r>
  </si>
  <si>
    <r>
      <t>T</t>
    </r>
    <r>
      <rPr>
        <b/>
        <vertAlign val="subscript"/>
        <sz val="12"/>
        <rFont val="Calibri"/>
        <family val="2"/>
      </rPr>
      <t>i</t>
    </r>
  </si>
  <si>
    <r>
      <t>T</t>
    </r>
    <r>
      <rPr>
        <vertAlign val="subscript"/>
        <sz val="11"/>
        <rFont val="Calibri"/>
        <family val="2"/>
      </rPr>
      <t>1</t>
    </r>
  </si>
  <si>
    <t>Taryfa B11</t>
  </si>
  <si>
    <r>
      <t>T</t>
    </r>
    <r>
      <rPr>
        <vertAlign val="subscript"/>
        <sz val="11"/>
        <rFont val="Calibri"/>
        <family val="2"/>
      </rPr>
      <t>9</t>
    </r>
  </si>
  <si>
    <t>Taryfa C22a</t>
  </si>
  <si>
    <r>
      <t>T</t>
    </r>
    <r>
      <rPr>
        <vertAlign val="subscript"/>
        <sz val="11"/>
        <rFont val="Calibri"/>
        <family val="2"/>
      </rPr>
      <t>2</t>
    </r>
  </si>
  <si>
    <t>Taryfa B21</t>
  </si>
  <si>
    <r>
      <t>T</t>
    </r>
    <r>
      <rPr>
        <vertAlign val="subscript"/>
        <sz val="11"/>
        <rFont val="Calibri"/>
        <family val="2"/>
      </rPr>
      <t>10</t>
    </r>
  </si>
  <si>
    <t>Taryfy C22b</t>
  </si>
  <si>
    <r>
      <t>T</t>
    </r>
    <r>
      <rPr>
        <vertAlign val="subscript"/>
        <sz val="11"/>
        <rFont val="Calibri"/>
        <family val="2"/>
      </rPr>
      <t>3</t>
    </r>
  </si>
  <si>
    <t>Taryfa B22</t>
  </si>
  <si>
    <r>
      <t>T</t>
    </r>
    <r>
      <rPr>
        <vertAlign val="subscript"/>
        <sz val="11"/>
        <rFont val="Calibri"/>
        <family val="2"/>
      </rPr>
      <t>11</t>
    </r>
  </si>
  <si>
    <t>Taryfy G11</t>
  </si>
  <si>
    <r>
      <t>T</t>
    </r>
    <r>
      <rPr>
        <vertAlign val="subscript"/>
        <sz val="11"/>
        <rFont val="Calibri"/>
        <family val="2"/>
      </rPr>
      <t>4</t>
    </r>
  </si>
  <si>
    <t>Taryfa B23</t>
  </si>
  <si>
    <r>
      <t>T</t>
    </r>
    <r>
      <rPr>
        <vertAlign val="subscript"/>
        <sz val="11"/>
        <rFont val="Calibri"/>
        <family val="2"/>
      </rPr>
      <t>12</t>
    </r>
  </si>
  <si>
    <t>Taryfy G12</t>
  </si>
  <si>
    <r>
      <t>T</t>
    </r>
    <r>
      <rPr>
        <vertAlign val="subscript"/>
        <sz val="11"/>
        <rFont val="Calibri"/>
        <family val="2"/>
      </rPr>
      <t>5</t>
    </r>
  </si>
  <si>
    <t>Taryfa C11</t>
  </si>
  <si>
    <r>
      <t>T</t>
    </r>
    <r>
      <rPr>
        <vertAlign val="subscript"/>
        <sz val="11"/>
        <rFont val="Calibri"/>
        <family val="2"/>
      </rPr>
      <t>13</t>
    </r>
  </si>
  <si>
    <t>Taryfy G12g</t>
  </si>
  <si>
    <r>
      <t>T</t>
    </r>
    <r>
      <rPr>
        <vertAlign val="subscript"/>
        <sz val="11"/>
        <rFont val="Calibri"/>
        <family val="2"/>
      </rPr>
      <t>6</t>
    </r>
  </si>
  <si>
    <t>Taryfa C12a</t>
  </si>
  <si>
    <r>
      <t>T</t>
    </r>
    <r>
      <rPr>
        <vertAlign val="subscript"/>
        <sz val="11"/>
        <rFont val="Calibri"/>
        <family val="2"/>
      </rPr>
      <t>14</t>
    </r>
  </si>
  <si>
    <t>Taryfy O11 (D11)</t>
  </si>
  <si>
    <r>
      <t>T</t>
    </r>
    <r>
      <rPr>
        <vertAlign val="subscript"/>
        <sz val="11"/>
        <rFont val="Calibri"/>
        <family val="2"/>
      </rPr>
      <t>7</t>
    </r>
  </si>
  <si>
    <t>Taryfa C12b</t>
  </si>
  <si>
    <r>
      <t>T</t>
    </r>
    <r>
      <rPr>
        <vertAlign val="subscript"/>
        <sz val="11"/>
        <rFont val="Calibri"/>
        <family val="2"/>
      </rPr>
      <t>15</t>
    </r>
  </si>
  <si>
    <t>Taryfy O12</t>
  </si>
  <si>
    <r>
      <t>T</t>
    </r>
    <r>
      <rPr>
        <vertAlign val="subscript"/>
        <sz val="11"/>
        <rFont val="Calibri"/>
        <family val="2"/>
      </rPr>
      <t>8</t>
    </r>
  </si>
  <si>
    <t>Taryfa C21</t>
  </si>
  <si>
    <r>
      <t>T</t>
    </r>
    <r>
      <rPr>
        <vertAlign val="subscript"/>
        <sz val="11"/>
        <rFont val="Calibri"/>
        <family val="2"/>
      </rPr>
      <t>16</t>
    </r>
  </si>
  <si>
    <t>Taryfy R</t>
  </si>
  <si>
    <t>umowa rezerwowa</t>
  </si>
  <si>
    <t xml:space="preserve">Zapotrzebowanie na energ. elektr. od 1 września do 31 grudnia 2016 r. </t>
  </si>
  <si>
    <t>RAZEM (kWh):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</si>
</sst>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yyyy/mm/dd;@"/>
    <numFmt numFmtId="166" formatCode="000\-000\-00\-00"/>
    <numFmt numFmtId="167" formatCode="d/mm/yyyy"/>
    <numFmt numFmtId="168" formatCode="[&lt;=9999999]###\-##\-##;\(###\)\ ###\-##\-##"/>
    <numFmt numFmtId="169" formatCode="yyyy\-mm\-dd"/>
    <numFmt numFmtId="170" formatCode="#,##0.000"/>
    <numFmt numFmtId="171" formatCode="#,##0.0"/>
  </numFmts>
  <fonts count="88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1"/>
      <name val="Tahoma"/>
      <family val="2"/>
    </font>
    <font>
      <sz val="11"/>
      <name val="Tahoma"/>
      <family val="2"/>
    </font>
    <font>
      <b/>
      <sz val="11"/>
      <color indexed="39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sz val="12"/>
      <name val="Tahoma"/>
      <family val="2"/>
    </font>
    <font>
      <b/>
      <sz val="10"/>
      <color indexed="10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2"/>
      <name val="Tahoma"/>
      <family val="2"/>
    </font>
    <font>
      <sz val="8"/>
      <name val="Calibri"/>
      <family val="2"/>
    </font>
    <font>
      <b/>
      <sz val="11"/>
      <color indexed="10"/>
      <name val="Tahoma"/>
      <family val="2"/>
    </font>
    <font>
      <b/>
      <sz val="10"/>
      <color indexed="62"/>
      <name val="Calibri"/>
      <family val="2"/>
    </font>
    <font>
      <b/>
      <sz val="10"/>
      <color indexed="60"/>
      <name val="Calibri"/>
      <family val="2"/>
    </font>
    <font>
      <b/>
      <u val="single"/>
      <sz val="10"/>
      <name val="Calibri"/>
      <family val="2"/>
    </font>
    <font>
      <b/>
      <u val="single"/>
      <sz val="10"/>
      <color indexed="6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11"/>
      <color indexed="10"/>
      <name val="Tahoma"/>
      <family val="2"/>
    </font>
    <font>
      <u val="single"/>
      <sz val="10"/>
      <color indexed="12"/>
      <name val="Arial CE"/>
      <family val="0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name val="Calibri"/>
      <family val="2"/>
    </font>
    <font>
      <vertAlign val="subscript"/>
      <sz val="10"/>
      <name val="Calibri"/>
      <family val="2"/>
    </font>
    <font>
      <b/>
      <vertAlign val="subscript"/>
      <sz val="12"/>
      <name val="Calibri"/>
      <family val="2"/>
    </font>
    <font>
      <vertAlign val="subscript"/>
      <sz val="11"/>
      <name val="Calibri"/>
      <family val="2"/>
    </font>
    <font>
      <b/>
      <i/>
      <sz val="10"/>
      <color indexed="62"/>
      <name val="Calibri"/>
      <family val="2"/>
    </font>
    <font>
      <i/>
      <sz val="12"/>
      <name val="Calibri"/>
      <family val="2"/>
    </font>
    <font>
      <b/>
      <i/>
      <sz val="10"/>
      <name val="Calibri"/>
      <family val="2"/>
    </font>
    <font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</border>
    <border>
      <left style="thin">
        <color theme="1"/>
      </left>
      <right style="thin">
        <color theme="1"/>
      </right>
      <top style="medium">
        <color rgb="FF0000FF"/>
      </top>
      <bottom style="dotted">
        <color theme="1"/>
      </bottom>
    </border>
    <border>
      <left style="thin">
        <color theme="1"/>
      </left>
      <right style="medium">
        <color rgb="FF0000FF"/>
      </right>
      <top style="dotted">
        <color theme="1"/>
      </top>
      <bottom style="dotted">
        <color theme="1"/>
      </bottom>
    </border>
    <border>
      <left/>
      <right style="thin"/>
      <top style="medium"/>
      <bottom style="thin"/>
    </border>
    <border>
      <left style="thin">
        <color theme="1"/>
      </left>
      <right style="thin">
        <color theme="1"/>
      </right>
      <top style="dotted">
        <color theme="1"/>
      </top>
      <bottom/>
    </border>
    <border>
      <left style="thin"/>
      <right style="thin"/>
      <top/>
      <bottom style="medium"/>
    </border>
    <border>
      <left style="thin">
        <color theme="1"/>
      </left>
      <right style="medium">
        <color rgb="FF0000FF"/>
      </right>
      <top style="medium">
        <color rgb="FF0000FF"/>
      </top>
      <bottom style="dotted">
        <color theme="1"/>
      </bottom>
    </border>
    <border>
      <left style="medium">
        <color rgb="FF0000FF"/>
      </left>
      <right style="thin">
        <color theme="1"/>
      </right>
      <top/>
      <bottom style="dotted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 style="medium">
        <color rgb="FF0000FF"/>
      </left>
      <right style="thin">
        <color theme="1"/>
      </right>
      <top style="medium">
        <color rgb="FF0000FF"/>
      </top>
      <bottom style="dotted">
        <color theme="1"/>
      </bottom>
    </border>
    <border>
      <left style="thin"/>
      <right style="thin"/>
      <top style="dotted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>
        <color theme="1"/>
      </right>
      <top style="medium"/>
      <bottom style="thin"/>
    </border>
    <border>
      <left style="thin"/>
      <right style="thin"/>
      <top style="medium"/>
      <bottom/>
    </border>
    <border>
      <left style="thin">
        <color theme="1"/>
      </left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63" fillId="0" borderId="0">
      <alignment/>
      <protection/>
    </xf>
    <xf numFmtId="0" fontId="75" fillId="27" borderId="1" applyNumberFormat="0" applyAlignment="0" applyProtection="0"/>
    <xf numFmtId="9" fontId="0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31" borderId="10" xfId="0" applyFont="1" applyFill="1" applyBorder="1" applyAlignment="1" applyProtection="1">
      <alignment horizontal="center" vertical="center" wrapText="1"/>
      <protection/>
    </xf>
    <xf numFmtId="0" fontId="15" fillId="31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49" fontId="15" fillId="0" borderId="0" xfId="0" applyNumberFormat="1" applyFont="1" applyAlignment="1" applyProtection="1">
      <alignment vertical="center" wrapText="1"/>
      <protection locked="0"/>
    </xf>
    <xf numFmtId="0" fontId="16" fillId="31" borderId="12" xfId="0" applyFont="1" applyFill="1" applyBorder="1" applyAlignment="1" applyProtection="1">
      <alignment horizontal="center" vertical="center" wrapText="1"/>
      <protection/>
    </xf>
    <xf numFmtId="3" fontId="21" fillId="33" borderId="13" xfId="0" applyNumberFormat="1" applyFont="1" applyFill="1" applyBorder="1" applyAlignment="1" applyProtection="1">
      <alignment horizontal="center" vertical="center" wrapText="1"/>
      <protection/>
    </xf>
    <xf numFmtId="0" fontId="15" fillId="33" borderId="13" xfId="0" applyFont="1" applyFill="1" applyBorder="1" applyAlignment="1" applyProtection="1">
      <alignment horizontal="center" vertical="center" wrapText="1"/>
      <protection/>
    </xf>
    <xf numFmtId="0" fontId="15" fillId="33" borderId="13" xfId="0" applyFont="1" applyFill="1" applyBorder="1" applyAlignment="1" applyProtection="1">
      <alignment horizontal="left" vertical="center" wrapText="1"/>
      <protection/>
    </xf>
    <xf numFmtId="0" fontId="15" fillId="33" borderId="14" xfId="0" applyFont="1" applyFill="1" applyBorder="1" applyAlignment="1" applyProtection="1">
      <alignment horizontal="center" vertical="center" wrapText="1"/>
      <protection/>
    </xf>
    <xf numFmtId="0" fontId="15" fillId="31" borderId="15" xfId="0" applyFont="1" applyFill="1" applyBorder="1" applyAlignment="1" applyProtection="1">
      <alignment horizontal="center" vertical="center" wrapText="1"/>
      <protection/>
    </xf>
    <xf numFmtId="0" fontId="15" fillId="31" borderId="12" xfId="0" applyFont="1" applyFill="1" applyBorder="1" applyAlignment="1" applyProtection="1">
      <alignment horizontal="center" vertical="center" wrapText="1"/>
      <protection/>
    </xf>
    <xf numFmtId="0" fontId="15" fillId="0" borderId="16" xfId="44" applyFont="1" applyFill="1" applyBorder="1" applyAlignment="1" applyProtection="1">
      <alignment horizontal="left" vertical="center" wrapText="1"/>
      <protection locked="0"/>
    </xf>
    <xf numFmtId="164" fontId="15" fillId="0" borderId="16" xfId="44" applyNumberFormat="1" applyFont="1" applyFill="1" applyBorder="1" applyAlignment="1" applyProtection="1">
      <alignment horizontal="center" vertical="center" wrapText="1"/>
      <protection locked="0"/>
    </xf>
    <xf numFmtId="0" fontId="15" fillId="0" borderId="16" xfId="44" applyFont="1" applyFill="1" applyBorder="1" applyAlignment="1" applyProtection="1">
      <alignment horizontal="center" vertical="center" wrapText="1"/>
      <protection locked="0"/>
    </xf>
    <xf numFmtId="2" fontId="15" fillId="0" borderId="16" xfId="44" applyNumberFormat="1" applyFont="1" applyFill="1" applyBorder="1" applyAlignment="1" applyProtection="1">
      <alignment horizontal="center" vertical="center" wrapText="1"/>
      <protection locked="0"/>
    </xf>
    <xf numFmtId="165" fontId="15" fillId="0" borderId="16" xfId="44" applyNumberFormat="1" applyFont="1" applyFill="1" applyBorder="1" applyAlignment="1" applyProtection="1">
      <alignment horizontal="center" vertical="center" wrapText="1"/>
      <protection locked="0"/>
    </xf>
    <xf numFmtId="0" fontId="15" fillId="0" borderId="16" xfId="44" applyNumberFormat="1" applyFont="1" applyFill="1" applyBorder="1" applyAlignment="1" applyProtection="1">
      <alignment horizontal="left" vertical="center" wrapText="1"/>
      <protection locked="0"/>
    </xf>
    <xf numFmtId="0" fontId="15" fillId="0" borderId="16" xfId="44" applyNumberFormat="1" applyFont="1" applyFill="1" applyBorder="1" applyAlignment="1" applyProtection="1">
      <alignment horizontal="center" vertical="center" wrapText="1"/>
      <protection locked="0"/>
    </xf>
    <xf numFmtId="0" fontId="15" fillId="0" borderId="17" xfId="44" applyFont="1" applyFill="1" applyBorder="1" applyAlignment="1" applyProtection="1">
      <alignment horizontal="left" vertical="center" wrapText="1"/>
      <protection locked="0"/>
    </xf>
    <xf numFmtId="165" fontId="15" fillId="0" borderId="17" xfId="44" applyNumberFormat="1" applyFont="1" applyFill="1" applyBorder="1" applyAlignment="1" applyProtection="1">
      <alignment horizontal="center" vertical="center" wrapText="1"/>
      <protection locked="0"/>
    </xf>
    <xf numFmtId="3" fontId="15" fillId="0" borderId="17" xfId="44" applyNumberFormat="1" applyFont="1" applyBorder="1" applyAlignment="1" applyProtection="1">
      <alignment horizontal="right" vertical="center" wrapText="1"/>
      <protection locked="0"/>
    </xf>
    <xf numFmtId="3" fontId="15" fillId="0" borderId="16" xfId="44" applyNumberFormat="1" applyFont="1" applyFill="1" applyBorder="1" applyAlignment="1" applyProtection="1">
      <alignment horizontal="center" vertical="center" wrapText="1"/>
      <protection locked="0"/>
    </xf>
    <xf numFmtId="3" fontId="15" fillId="0" borderId="16" xfId="44" applyNumberFormat="1" applyFont="1" applyBorder="1" applyAlignment="1" applyProtection="1">
      <alignment horizontal="right" vertical="center" wrapText="1"/>
      <protection locked="0"/>
    </xf>
    <xf numFmtId="0" fontId="15" fillId="0" borderId="17" xfId="44" applyFont="1" applyFill="1" applyBorder="1" applyAlignment="1" applyProtection="1">
      <alignment horizontal="center" vertical="center" wrapText="1"/>
      <protection locked="0"/>
    </xf>
    <xf numFmtId="164" fontId="15" fillId="0" borderId="17" xfId="44" applyNumberFormat="1" applyFont="1" applyFill="1" applyBorder="1" applyAlignment="1" applyProtection="1">
      <alignment horizontal="center" vertical="center" wrapText="1"/>
      <protection locked="0"/>
    </xf>
    <xf numFmtId="0" fontId="15" fillId="0" borderId="17" xfId="44" applyNumberFormat="1" applyFont="1" applyFill="1" applyBorder="1" applyAlignment="1" applyProtection="1">
      <alignment horizontal="left" vertical="center" wrapText="1"/>
      <protection locked="0"/>
    </xf>
    <xf numFmtId="2" fontId="15" fillId="0" borderId="17" xfId="44" applyNumberFormat="1" applyFont="1" applyFill="1" applyBorder="1" applyAlignment="1" applyProtection="1">
      <alignment horizontal="center" vertical="center" wrapText="1"/>
      <protection locked="0"/>
    </xf>
    <xf numFmtId="3" fontId="15" fillId="0" borderId="16" xfId="44" applyNumberFormat="1" applyFont="1" applyFill="1" applyBorder="1" applyAlignment="1" applyProtection="1">
      <alignment horizontal="left" vertical="center" wrapText="1"/>
      <protection locked="0"/>
    </xf>
    <xf numFmtId="49" fontId="15" fillId="0" borderId="18" xfId="44" applyNumberFormat="1" applyFont="1" applyBorder="1" applyAlignment="1" applyProtection="1">
      <alignment horizontal="left" vertical="center" wrapText="1"/>
      <protection locked="0"/>
    </xf>
    <xf numFmtId="3" fontId="15" fillId="0" borderId="16" xfId="44" applyNumberFormat="1" applyFont="1" applyFill="1" applyBorder="1" applyAlignment="1" applyProtection="1">
      <alignment horizontal="right" vertical="center" wrapText="1"/>
      <protection locked="0"/>
    </xf>
    <xf numFmtId="49" fontId="15" fillId="34" borderId="18" xfId="44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right" vertical="center" wrapText="1"/>
      <protection locked="0"/>
    </xf>
    <xf numFmtId="0" fontId="15" fillId="33" borderId="13" xfId="0" applyFont="1" applyFill="1" applyBorder="1" applyAlignment="1" applyProtection="1">
      <alignment horizontal="right" vertical="center" wrapText="1"/>
      <protection/>
    </xf>
    <xf numFmtId="0" fontId="15" fillId="0" borderId="17" xfId="44" applyNumberFormat="1" applyFont="1" applyFill="1" applyBorder="1" applyAlignment="1" applyProtection="1">
      <alignment horizontal="center" vertical="center" wrapText="1"/>
      <protection locked="0"/>
    </xf>
    <xf numFmtId="4" fontId="15" fillId="0" borderId="16" xfId="44" applyNumberFormat="1" applyFont="1" applyFill="1" applyBorder="1" applyAlignment="1" applyProtection="1">
      <alignment horizontal="right" vertical="center" wrapText="1"/>
      <protection locked="0"/>
    </xf>
    <xf numFmtId="165" fontId="21" fillId="33" borderId="13" xfId="0" applyNumberFormat="1" applyFont="1" applyFill="1" applyBorder="1" applyAlignment="1" applyProtection="1">
      <alignment horizontal="center" vertical="center" wrapText="1"/>
      <protection/>
    </xf>
    <xf numFmtId="165" fontId="16" fillId="31" borderId="19" xfId="0" applyNumberFormat="1" applyFont="1" applyFill="1" applyBorder="1" applyAlignment="1" applyProtection="1">
      <alignment horizontal="center" vertical="center" wrapText="1"/>
      <protection/>
    </xf>
    <xf numFmtId="165" fontId="15" fillId="31" borderId="10" xfId="0" applyNumberFormat="1" applyFont="1" applyFill="1" applyBorder="1" applyAlignment="1" applyProtection="1">
      <alignment horizontal="center" vertical="center" wrapText="1"/>
      <protection/>
    </xf>
    <xf numFmtId="165" fontId="15" fillId="0" borderId="0" xfId="0" applyNumberFormat="1" applyFont="1" applyFill="1" applyAlignment="1" applyProtection="1">
      <alignment horizontal="center" vertical="center" wrapText="1"/>
      <protection locked="0"/>
    </xf>
    <xf numFmtId="165" fontId="15" fillId="0" borderId="0" xfId="0" applyNumberFormat="1" applyFont="1" applyAlignment="1" applyProtection="1">
      <alignment horizontal="center" vertical="center" wrapText="1"/>
      <protection locked="0"/>
    </xf>
    <xf numFmtId="3" fontId="15" fillId="34" borderId="16" xfId="44" applyNumberFormat="1" applyFont="1" applyFill="1" applyBorder="1" applyAlignment="1" applyProtection="1">
      <alignment horizontal="center" vertical="center" wrapText="1"/>
      <protection locked="0"/>
    </xf>
    <xf numFmtId="3" fontId="15" fillId="0" borderId="20" xfId="44" applyNumberFormat="1" applyFont="1" applyBorder="1" applyAlignment="1" applyProtection="1">
      <alignment horizontal="right" vertical="center" wrapText="1"/>
      <protection locked="0"/>
    </xf>
    <xf numFmtId="3" fontId="15" fillId="34" borderId="17" xfId="44" applyNumberFormat="1" applyFont="1" applyFill="1" applyBorder="1" applyAlignment="1" applyProtection="1">
      <alignment horizontal="right" vertical="center" wrapText="1"/>
      <protection locked="0"/>
    </xf>
    <xf numFmtId="3" fontId="15" fillId="34" borderId="17" xfId="44" applyNumberFormat="1" applyFont="1" applyFill="1" applyBorder="1" applyAlignment="1" applyProtection="1">
      <alignment horizontal="left" vertical="center" wrapText="1"/>
      <protection locked="0"/>
    </xf>
    <xf numFmtId="3" fontId="15" fillId="34" borderId="17" xfId="44" applyNumberFormat="1" applyFont="1" applyFill="1" applyBorder="1" applyAlignment="1" applyProtection="1">
      <alignment horizontal="center" vertical="center" wrapText="1"/>
      <protection locked="0"/>
    </xf>
    <xf numFmtId="3" fontId="15" fillId="34" borderId="16" xfId="44" applyNumberFormat="1" applyFont="1" applyFill="1" applyBorder="1" applyAlignment="1" applyProtection="1">
      <alignment horizontal="right" vertical="center" wrapText="1"/>
      <protection locked="0"/>
    </xf>
    <xf numFmtId="3" fontId="15" fillId="34" borderId="16" xfId="44" applyNumberFormat="1" applyFont="1" applyFill="1" applyBorder="1" applyAlignment="1" applyProtection="1">
      <alignment horizontal="left" vertical="center" wrapText="1"/>
      <protection locked="0"/>
    </xf>
    <xf numFmtId="0" fontId="15" fillId="34" borderId="16" xfId="44" applyFont="1" applyFill="1" applyBorder="1" applyAlignment="1" applyProtection="1">
      <alignment horizontal="left" vertical="center" wrapText="1"/>
      <protection locked="0"/>
    </xf>
    <xf numFmtId="0" fontId="16" fillId="31" borderId="21" xfId="0" applyFont="1" applyFill="1" applyBorder="1" applyAlignment="1" applyProtection="1">
      <alignment horizontal="center" vertical="center" wrapText="1"/>
      <protection/>
    </xf>
    <xf numFmtId="0" fontId="15" fillId="31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center"/>
    </xf>
    <xf numFmtId="164" fontId="15" fillId="34" borderId="16" xfId="44" applyNumberFormat="1" applyFont="1" applyFill="1" applyBorder="1" applyAlignment="1" applyProtection="1">
      <alignment horizontal="center" vertical="center" wrapText="1"/>
      <protection locked="0"/>
    </xf>
    <xf numFmtId="0" fontId="15" fillId="0" borderId="17" xfId="0" applyNumberFormat="1" applyFont="1" applyBorder="1" applyAlignment="1">
      <alignment horizontal="left" vertical="center" wrapText="1"/>
    </xf>
    <xf numFmtId="0" fontId="15" fillId="0" borderId="16" xfId="0" applyNumberFormat="1" applyFont="1" applyBorder="1" applyAlignment="1">
      <alignment horizontal="left" vertical="center" wrapText="1"/>
    </xf>
    <xf numFmtId="49" fontId="15" fillId="34" borderId="22" xfId="44" applyNumberFormat="1" applyFont="1" applyFill="1" applyBorder="1" applyAlignment="1" applyProtection="1">
      <alignment horizontal="left" vertical="center" wrapText="1"/>
      <protection locked="0"/>
    </xf>
    <xf numFmtId="0" fontId="15" fillId="34" borderId="16" xfId="0" applyNumberFormat="1" applyFont="1" applyFill="1" applyBorder="1" applyAlignment="1">
      <alignment horizontal="left" vertical="center" wrapText="1"/>
    </xf>
    <xf numFmtId="0" fontId="15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28" fillId="31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left" vertical="center" wrapText="1"/>
      <protection locked="0"/>
    </xf>
    <xf numFmtId="0" fontId="28" fillId="33" borderId="13" xfId="0" applyFont="1" applyFill="1" applyBorder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 locked="0"/>
    </xf>
    <xf numFmtId="0" fontId="28" fillId="31" borderId="10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Border="1" applyAlignment="1">
      <alignment horizontal="center" vertical="center"/>
    </xf>
    <xf numFmtId="0" fontId="18" fillId="31" borderId="12" xfId="0" applyFont="1" applyFill="1" applyBorder="1" applyAlignment="1" applyProtection="1">
      <alignment horizontal="center" vertical="center" wrapText="1"/>
      <protection/>
    </xf>
    <xf numFmtId="3" fontId="81" fillId="31" borderId="17" xfId="44" applyNumberFormat="1" applyFont="1" applyFill="1" applyBorder="1" applyAlignment="1" applyProtection="1">
      <alignment horizontal="center" vertical="center" wrapText="1"/>
      <protection locked="0"/>
    </xf>
    <xf numFmtId="3" fontId="81" fillId="31" borderId="16" xfId="44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right" vertical="center" wrapText="1"/>
      <protection locked="0"/>
    </xf>
    <xf numFmtId="3" fontId="21" fillId="33" borderId="13" xfId="0" applyNumberFormat="1" applyFont="1" applyFill="1" applyBorder="1" applyAlignment="1" applyProtection="1">
      <alignment horizontal="right" vertical="center" wrapText="1"/>
      <protection/>
    </xf>
    <xf numFmtId="4" fontId="15" fillId="34" borderId="16" xfId="44" applyNumberFormat="1" applyFont="1" applyFill="1" applyBorder="1" applyAlignment="1" applyProtection="1">
      <alignment horizontal="right" vertical="center" wrapText="1"/>
      <protection locked="0"/>
    </xf>
    <xf numFmtId="4" fontId="15" fillId="34" borderId="17" xfId="44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 horizontal="right" vertical="center" wrapText="1"/>
      <protection locked="0"/>
    </xf>
    <xf numFmtId="3" fontId="15" fillId="0" borderId="0" xfId="0" applyNumberFormat="1" applyFont="1" applyFill="1" applyAlignment="1" applyProtection="1">
      <alignment horizontal="right" vertical="center" wrapText="1"/>
      <protection locked="0"/>
    </xf>
    <xf numFmtId="3" fontId="15" fillId="0" borderId="0" xfId="0" applyNumberFormat="1" applyFont="1" applyAlignment="1" applyProtection="1">
      <alignment horizontal="right" vertical="center" wrapText="1"/>
      <protection locked="0"/>
    </xf>
    <xf numFmtId="4" fontId="16" fillId="31" borderId="24" xfId="0" applyNumberFormat="1" applyFont="1" applyFill="1" applyBorder="1" applyAlignment="1" applyProtection="1">
      <alignment horizontal="center" vertical="center" wrapText="1"/>
      <protection/>
    </xf>
    <xf numFmtId="3" fontId="16" fillId="31" borderId="24" xfId="0" applyNumberFormat="1" applyFont="1" applyFill="1" applyBorder="1" applyAlignment="1" applyProtection="1">
      <alignment horizontal="center" vertical="center" wrapText="1"/>
      <protection/>
    </xf>
    <xf numFmtId="3" fontId="15" fillId="31" borderId="1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 applyProtection="1">
      <alignment horizontal="left" vertical="center" wrapText="1"/>
      <protection locked="0"/>
    </xf>
    <xf numFmtId="0" fontId="15" fillId="31" borderId="21" xfId="0" applyFont="1" applyFill="1" applyBorder="1" applyAlignment="1" applyProtection="1">
      <alignment horizontal="center" vertical="center" wrapText="1"/>
      <protection/>
    </xf>
    <xf numFmtId="3" fontId="15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0" fontId="16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82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82" fillId="0" borderId="27" xfId="0" applyFont="1" applyBorder="1" applyAlignment="1">
      <alignment horizontal="center" vertical="center"/>
    </xf>
    <xf numFmtId="3" fontId="83" fillId="0" borderId="25" xfId="0" applyNumberFormat="1" applyFont="1" applyBorder="1" applyAlignment="1">
      <alignment horizontal="right" vertical="center"/>
    </xf>
    <xf numFmtId="3" fontId="83" fillId="0" borderId="25" xfId="0" applyNumberFormat="1" applyFont="1" applyBorder="1" applyAlignment="1">
      <alignment horizontal="center" vertical="center"/>
    </xf>
    <xf numFmtId="3" fontId="83" fillId="0" borderId="25" xfId="0" applyNumberFormat="1" applyFont="1" applyBorder="1" applyAlignment="1">
      <alignment vertical="center"/>
    </xf>
    <xf numFmtId="0" fontId="83" fillId="0" borderId="25" xfId="0" applyFont="1" applyBorder="1" applyAlignment="1">
      <alignment horizontal="center" vertical="center"/>
    </xf>
    <xf numFmtId="3" fontId="83" fillId="0" borderId="25" xfId="0" applyNumberFormat="1" applyFont="1" applyBorder="1" applyAlignment="1">
      <alignment vertical="center" wrapText="1"/>
    </xf>
    <xf numFmtId="0" fontId="15" fillId="0" borderId="28" xfId="0" applyFont="1" applyBorder="1" applyAlignment="1">
      <alignment horizontal="center" vertical="center"/>
    </xf>
    <xf numFmtId="0" fontId="82" fillId="0" borderId="28" xfId="0" applyFont="1" applyBorder="1" applyAlignment="1">
      <alignment horizontal="center" vertical="center"/>
    </xf>
    <xf numFmtId="3" fontId="15" fillId="0" borderId="28" xfId="0" applyNumberFormat="1" applyFont="1" applyBorder="1" applyAlignment="1">
      <alignment vertical="center"/>
    </xf>
    <xf numFmtId="3" fontId="15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6" borderId="0" xfId="0" applyFill="1" applyAlignment="1" applyProtection="1">
      <alignment horizontal="center" vertical="center" wrapText="1"/>
      <protection locked="0"/>
    </xf>
    <xf numFmtId="0" fontId="0" fillId="6" borderId="0" xfId="0" applyFont="1" applyFill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vertical="center" wrapText="1"/>
      <protection locked="0"/>
    </xf>
    <xf numFmtId="166" fontId="82" fillId="0" borderId="17" xfId="44" applyNumberFormat="1" applyFont="1" applyFill="1" applyBorder="1" applyAlignment="1" applyProtection="1">
      <alignment horizontal="center" vertical="center" wrapText="1"/>
      <protection locked="0"/>
    </xf>
    <xf numFmtId="166" fontId="82" fillId="0" borderId="16" xfId="44" applyNumberFormat="1" applyFont="1" applyFill="1" applyBorder="1" applyAlignment="1" applyProtection="1">
      <alignment horizontal="center" vertical="center" wrapText="1"/>
      <protection locked="0"/>
    </xf>
    <xf numFmtId="3" fontId="15" fillId="0" borderId="0" xfId="0" applyNumberFormat="1" applyFont="1" applyAlignment="1">
      <alignment/>
    </xf>
    <xf numFmtId="0" fontId="35" fillId="0" borderId="0" xfId="0" applyFont="1" applyFill="1" applyAlignment="1" applyProtection="1">
      <alignment vertical="center" wrapText="1"/>
      <protection locked="0"/>
    </xf>
    <xf numFmtId="14" fontId="20" fillId="0" borderId="0" xfId="0" applyNumberFormat="1" applyFont="1" applyFill="1" applyAlignment="1" applyProtection="1">
      <alignment vertical="center" wrapText="1"/>
      <protection locked="0"/>
    </xf>
    <xf numFmtId="3" fontId="15" fillId="31" borderId="28" xfId="0" applyNumberFormat="1" applyFont="1" applyFill="1" applyBorder="1" applyAlignment="1">
      <alignment vertical="center"/>
    </xf>
    <xf numFmtId="0" fontId="16" fillId="0" borderId="25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8" xfId="0" applyFont="1" applyBorder="1" applyAlignment="1">
      <alignment vertical="center" wrapText="1"/>
    </xf>
    <xf numFmtId="3" fontId="15" fillId="31" borderId="28" xfId="0" applyNumberFormat="1" applyFont="1" applyFill="1" applyBorder="1" applyAlignment="1">
      <alignment horizontal="right" vertical="center" wrapText="1"/>
    </xf>
    <xf numFmtId="0" fontId="15" fillId="0" borderId="26" xfId="0" applyFont="1" applyBorder="1" applyAlignment="1">
      <alignment vertical="center" wrapText="1"/>
    </xf>
    <xf numFmtId="3" fontId="15" fillId="31" borderId="26" xfId="0" applyNumberFormat="1" applyFont="1" applyFill="1" applyBorder="1" applyAlignment="1">
      <alignment horizontal="right" vertical="center" wrapText="1"/>
    </xf>
    <xf numFmtId="0" fontId="15" fillId="0" borderId="30" xfId="0" applyFont="1" applyBorder="1" applyAlignment="1">
      <alignment vertical="center" wrapText="1"/>
    </xf>
    <xf numFmtId="3" fontId="15" fillId="31" borderId="30" xfId="0" applyNumberFormat="1" applyFont="1" applyFill="1" applyBorder="1" applyAlignment="1">
      <alignment horizontal="right" vertical="center" wrapText="1"/>
    </xf>
    <xf numFmtId="0" fontId="37" fillId="0" borderId="28" xfId="0" applyFont="1" applyBorder="1" applyAlignment="1">
      <alignment horizontal="center" vertical="center" wrapText="1"/>
    </xf>
    <xf numFmtId="0" fontId="28" fillId="0" borderId="28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28" fillId="0" borderId="26" xfId="0" applyFont="1" applyBorder="1" applyAlignment="1">
      <alignment vertical="center" wrapText="1"/>
    </xf>
    <xf numFmtId="0" fontId="37" fillId="0" borderId="30" xfId="0" applyFont="1" applyBorder="1" applyAlignment="1">
      <alignment horizontal="center" vertical="center" wrapText="1"/>
    </xf>
    <xf numFmtId="0" fontId="28" fillId="0" borderId="30" xfId="0" applyFont="1" applyBorder="1" applyAlignment="1">
      <alignment vertical="center" wrapText="1"/>
    </xf>
    <xf numFmtId="3" fontId="15" fillId="0" borderId="0" xfId="0" applyNumberFormat="1" applyFont="1" applyAlignment="1">
      <alignment horizontal="center" vertical="center"/>
    </xf>
    <xf numFmtId="0" fontId="26" fillId="0" borderId="0" xfId="0" applyFont="1" applyAlignment="1" applyProtection="1">
      <alignment horizontal="left" vertical="center" wrapText="1"/>
      <protection locked="0"/>
    </xf>
    <xf numFmtId="14" fontId="41" fillId="0" borderId="0" xfId="0" applyNumberFormat="1" applyFont="1" applyFill="1" applyAlignment="1" applyProtection="1">
      <alignment vertical="center" wrapText="1"/>
      <protection locked="0"/>
    </xf>
    <xf numFmtId="0" fontId="4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Alignment="1" applyProtection="1">
      <alignment horizontal="left" vertical="center" wrapText="1"/>
      <protection locked="0"/>
    </xf>
    <xf numFmtId="0" fontId="26" fillId="33" borderId="13" xfId="0" applyFont="1" applyFill="1" applyBorder="1" applyAlignment="1" applyProtection="1">
      <alignment horizontal="left" vertical="center" wrapText="1"/>
      <protection/>
    </xf>
    <xf numFmtId="0" fontId="43" fillId="31" borderId="12" xfId="0" applyFont="1" applyFill="1" applyBorder="1" applyAlignment="1" applyProtection="1">
      <alignment horizontal="center" vertical="center" wrapText="1"/>
      <protection/>
    </xf>
    <xf numFmtId="0" fontId="26" fillId="31" borderId="10" xfId="0" applyFont="1" applyFill="1" applyBorder="1" applyAlignment="1" applyProtection="1">
      <alignment horizontal="center" vertical="center" wrapText="1"/>
      <protection/>
    </xf>
    <xf numFmtId="0" fontId="26" fillId="0" borderId="17" xfId="44" applyFont="1" applyFill="1" applyBorder="1" applyAlignment="1" applyProtection="1">
      <alignment horizontal="left" vertical="center" wrapText="1"/>
      <protection locked="0"/>
    </xf>
    <xf numFmtId="0" fontId="26" fillId="0" borderId="16" xfId="44" applyFont="1" applyFill="1" applyBorder="1" applyAlignment="1" applyProtection="1">
      <alignment horizontal="left" vertical="center" wrapText="1"/>
      <protection locked="0"/>
    </xf>
    <xf numFmtId="0" fontId="26" fillId="34" borderId="16" xfId="44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82" fillId="0" borderId="0" xfId="0" applyFont="1" applyFill="1" applyAlignment="1" applyProtection="1">
      <alignment horizontal="left" vertical="center" wrapText="1"/>
      <protection locked="0"/>
    </xf>
    <xf numFmtId="14" fontId="84" fillId="0" borderId="0" xfId="0" applyNumberFormat="1" applyFont="1" applyFill="1" applyAlignment="1" applyProtection="1">
      <alignment vertical="center" wrapText="1"/>
      <protection locked="0"/>
    </xf>
    <xf numFmtId="0" fontId="85" fillId="0" borderId="0" xfId="0" applyFont="1" applyFill="1" applyAlignment="1" applyProtection="1">
      <alignment vertical="center" wrapText="1"/>
      <protection locked="0"/>
    </xf>
    <xf numFmtId="14" fontId="82" fillId="0" borderId="0" xfId="0" applyNumberFormat="1" applyFont="1" applyFill="1" applyAlignment="1" applyProtection="1">
      <alignment horizontal="left" vertical="center" wrapText="1"/>
      <protection locked="0"/>
    </xf>
    <xf numFmtId="0" fontId="82" fillId="0" borderId="17" xfId="44" applyFont="1" applyFill="1" applyBorder="1" applyAlignment="1" applyProtection="1">
      <alignment horizontal="left" vertical="center" wrapText="1"/>
      <protection locked="0"/>
    </xf>
    <xf numFmtId="0" fontId="82" fillId="0" borderId="16" xfId="44" applyFont="1" applyFill="1" applyBorder="1" applyAlignment="1" applyProtection="1">
      <alignment horizontal="left" vertical="center" wrapText="1"/>
      <protection locked="0"/>
    </xf>
    <xf numFmtId="0" fontId="82" fillId="31" borderId="1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vertical="center" wrapText="1"/>
      <protection locked="0"/>
    </xf>
    <xf numFmtId="0" fontId="82" fillId="0" borderId="0" xfId="0" applyFont="1" applyFill="1" applyAlignment="1" applyProtection="1">
      <alignment horizontal="center" vertical="center" wrapText="1"/>
      <protection locked="0"/>
    </xf>
    <xf numFmtId="0" fontId="86" fillId="0" borderId="0" xfId="0" applyFont="1" applyFill="1" applyAlignment="1" applyProtection="1">
      <alignment horizontal="center" vertical="center" wrapText="1"/>
      <protection locked="0"/>
    </xf>
    <xf numFmtId="0" fontId="84" fillId="31" borderId="12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6" fillId="31" borderId="31" xfId="0" applyFont="1" applyFill="1" applyBorder="1" applyAlignment="1" applyProtection="1">
      <alignment horizontal="center" vertical="center" wrapText="1"/>
      <protection/>
    </xf>
    <xf numFmtId="0" fontId="16" fillId="31" borderId="32" xfId="0" applyFont="1" applyFill="1" applyBorder="1" applyAlignment="1" applyProtection="1">
      <alignment horizontal="center" vertical="center" wrapText="1"/>
      <protection/>
    </xf>
    <xf numFmtId="0" fontId="16" fillId="31" borderId="33" xfId="0" applyFont="1" applyFill="1" applyBorder="1" applyAlignment="1" applyProtection="1">
      <alignment horizontal="center" vertical="center" wrapText="1"/>
      <protection/>
    </xf>
    <xf numFmtId="0" fontId="16" fillId="31" borderId="34" xfId="0" applyFont="1" applyFill="1" applyBorder="1" applyAlignment="1" applyProtection="1">
      <alignment horizontal="center" vertical="center" wrapText="1"/>
      <protection/>
    </xf>
    <xf numFmtId="0" fontId="16" fillId="31" borderId="21" xfId="0" applyFont="1" applyFill="1" applyBorder="1" applyAlignment="1" applyProtection="1">
      <alignment horizontal="center" vertical="center" wrapText="1"/>
      <protection/>
    </xf>
    <xf numFmtId="0" fontId="82" fillId="31" borderId="34" xfId="0" applyFont="1" applyFill="1" applyBorder="1" applyAlignment="1" applyProtection="1">
      <alignment horizontal="center" vertical="center" wrapText="1"/>
      <protection/>
    </xf>
    <xf numFmtId="0" fontId="82" fillId="31" borderId="21" xfId="0" applyFont="1" applyFill="1" applyBorder="1" applyAlignment="1" applyProtection="1">
      <alignment horizontal="center" vertical="center" wrapText="1"/>
      <protection/>
    </xf>
    <xf numFmtId="0" fontId="16" fillId="31" borderId="35" xfId="0" applyFont="1" applyFill="1" applyBorder="1" applyAlignment="1" applyProtection="1">
      <alignment horizontal="center" vertical="center" wrapText="1"/>
      <protection/>
    </xf>
    <xf numFmtId="0" fontId="16" fillId="31" borderId="19" xfId="0" applyFont="1" applyFill="1" applyBorder="1" applyAlignment="1" applyProtection="1">
      <alignment horizontal="center" vertical="center" wrapText="1"/>
      <protection/>
    </xf>
    <xf numFmtId="0" fontId="16" fillId="31" borderId="36" xfId="0" applyFont="1" applyFill="1" applyBorder="1" applyAlignment="1" applyProtection="1">
      <alignment horizontal="center" vertical="center" wrapText="1"/>
      <protection/>
    </xf>
    <xf numFmtId="0" fontId="16" fillId="0" borderId="25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3" fontId="83" fillId="0" borderId="25" xfId="0" applyNumberFormat="1" applyFont="1" applyBorder="1" applyAlignment="1">
      <alignment horizontal="center" vertical="center" wrapText="1"/>
    </xf>
    <xf numFmtId="3" fontId="15" fillId="0" borderId="37" xfId="0" applyNumberFormat="1" applyFont="1" applyBorder="1" applyAlignment="1" applyProtection="1">
      <alignment horizontal="right" vertical="center" wrapText="1"/>
      <protection locked="0"/>
    </xf>
    <xf numFmtId="3" fontId="15" fillId="0" borderId="38" xfId="0" applyNumberFormat="1" applyFont="1" applyBorder="1" applyAlignment="1" applyProtection="1">
      <alignment horizontal="right" vertical="center" wrapText="1"/>
      <protection locked="0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82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3" fontId="16" fillId="31" borderId="39" xfId="0" applyNumberFormat="1" applyFont="1" applyFill="1" applyBorder="1" applyAlignment="1" applyProtection="1">
      <alignment horizontal="center" vertical="center" wrapText="1"/>
      <protection/>
    </xf>
    <xf numFmtId="3" fontId="16" fillId="31" borderId="13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828675</xdr:colOff>
      <xdr:row>6</xdr:row>
      <xdr:rowOff>314325</xdr:rowOff>
    </xdr:from>
    <xdr:ext cx="219075" cy="247650"/>
    <xdr:sp fLocksText="0">
      <xdr:nvSpPr>
        <xdr:cNvPr id="3" name="pole tekstowe 3"/>
        <xdr:cNvSpPr txBox="1">
          <a:spLocks noChangeArrowheads="1"/>
        </xdr:cNvSpPr>
      </xdr:nvSpPr>
      <xdr:spPr>
        <a:xfrm>
          <a:off x="4933950" y="2628900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209550" cy="266700"/>
    <xdr:sp fLocksText="0">
      <xdr:nvSpPr>
        <xdr:cNvPr id="4" name="pole tekstowe 1"/>
        <xdr:cNvSpPr txBox="1">
          <a:spLocks noChangeArrowheads="1"/>
        </xdr:cNvSpPr>
      </xdr:nvSpPr>
      <xdr:spPr>
        <a:xfrm>
          <a:off x="10944225" y="1504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209550" cy="266700"/>
    <xdr:sp fLocksText="0">
      <xdr:nvSpPr>
        <xdr:cNvPr id="5" name="pole tekstowe 1"/>
        <xdr:cNvSpPr txBox="1">
          <a:spLocks noChangeArrowheads="1"/>
        </xdr:cNvSpPr>
      </xdr:nvSpPr>
      <xdr:spPr>
        <a:xfrm>
          <a:off x="10944225" y="1504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209550" cy="266700"/>
    <xdr:sp fLocksText="0">
      <xdr:nvSpPr>
        <xdr:cNvPr id="6" name="pole tekstowe 1"/>
        <xdr:cNvSpPr txBox="1">
          <a:spLocks noChangeArrowheads="1"/>
        </xdr:cNvSpPr>
      </xdr:nvSpPr>
      <xdr:spPr>
        <a:xfrm>
          <a:off x="12144375" y="1504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5</xdr:row>
      <xdr:rowOff>0</xdr:rowOff>
    </xdr:from>
    <xdr:ext cx="209550" cy="266700"/>
    <xdr:sp fLocksText="0">
      <xdr:nvSpPr>
        <xdr:cNvPr id="7" name="pole tekstowe 1"/>
        <xdr:cNvSpPr txBox="1">
          <a:spLocks noChangeArrowheads="1"/>
        </xdr:cNvSpPr>
      </xdr:nvSpPr>
      <xdr:spPr>
        <a:xfrm>
          <a:off x="12144375" y="1504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106</xdr:row>
      <xdr:rowOff>0</xdr:rowOff>
    </xdr:from>
    <xdr:ext cx="209550" cy="266700"/>
    <xdr:sp fLocksText="0">
      <xdr:nvSpPr>
        <xdr:cNvPr id="8" name="pole tekstowe 16"/>
        <xdr:cNvSpPr txBox="1">
          <a:spLocks noChangeArrowheads="1"/>
        </xdr:cNvSpPr>
      </xdr:nvSpPr>
      <xdr:spPr>
        <a:xfrm>
          <a:off x="223170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106</xdr:row>
      <xdr:rowOff>0</xdr:rowOff>
    </xdr:from>
    <xdr:ext cx="209550" cy="266700"/>
    <xdr:sp fLocksText="0">
      <xdr:nvSpPr>
        <xdr:cNvPr id="9" name="pole tekstowe 17"/>
        <xdr:cNvSpPr txBox="1">
          <a:spLocks noChangeArrowheads="1"/>
        </xdr:cNvSpPr>
      </xdr:nvSpPr>
      <xdr:spPr>
        <a:xfrm>
          <a:off x="223170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828675</xdr:colOff>
      <xdr:row>106</xdr:row>
      <xdr:rowOff>0</xdr:rowOff>
    </xdr:from>
    <xdr:ext cx="219075" cy="266700"/>
    <xdr:sp fLocksText="0">
      <xdr:nvSpPr>
        <xdr:cNvPr id="10" name="pole tekstowe 18"/>
        <xdr:cNvSpPr txBox="1">
          <a:spLocks noChangeArrowheads="1"/>
        </xdr:cNvSpPr>
      </xdr:nvSpPr>
      <xdr:spPr>
        <a:xfrm>
          <a:off x="4933950" y="358140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209550" cy="266700"/>
    <xdr:sp fLocksText="0">
      <xdr:nvSpPr>
        <xdr:cNvPr id="11" name="pole tekstowe 1"/>
        <xdr:cNvSpPr txBox="1">
          <a:spLocks noChangeArrowheads="1"/>
        </xdr:cNvSpPr>
      </xdr:nvSpPr>
      <xdr:spPr>
        <a:xfrm>
          <a:off x="109442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209550" cy="266700"/>
    <xdr:sp fLocksText="0">
      <xdr:nvSpPr>
        <xdr:cNvPr id="12" name="pole tekstowe 1"/>
        <xdr:cNvSpPr txBox="1">
          <a:spLocks noChangeArrowheads="1"/>
        </xdr:cNvSpPr>
      </xdr:nvSpPr>
      <xdr:spPr>
        <a:xfrm>
          <a:off x="109442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13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14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15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16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17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18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19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1104900</xdr:colOff>
      <xdr:row>8</xdr:row>
      <xdr:rowOff>0</xdr:rowOff>
    </xdr:from>
    <xdr:ext cx="200025" cy="266700"/>
    <xdr:sp fLocksText="0">
      <xdr:nvSpPr>
        <xdr:cNvPr id="20" name="pole tekstowe 1"/>
        <xdr:cNvSpPr txBox="1">
          <a:spLocks noChangeArrowheads="1"/>
        </xdr:cNvSpPr>
      </xdr:nvSpPr>
      <xdr:spPr>
        <a:xfrm>
          <a:off x="12049125" y="4067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1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2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3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209550" cy="266700"/>
    <xdr:sp fLocksText="0">
      <xdr:nvSpPr>
        <xdr:cNvPr id="24" name="pole tekstowe 1"/>
        <xdr:cNvSpPr txBox="1">
          <a:spLocks noChangeArrowheads="1"/>
        </xdr:cNvSpPr>
      </xdr:nvSpPr>
      <xdr:spPr>
        <a:xfrm>
          <a:off x="877252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25" name="pole tekstowe 32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26" name="pole tekstowe 33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27" name="pole tekstowe 38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28" name="pole tekstowe 39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29" name="pole tekstowe 1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30" name="pole tekstowe 2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31" name="pole tekstowe 42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32" name="pole tekstowe 43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33" name="Text Box 70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34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35" name="pole tekstowe 1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36" name="pole tekstowe 2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37" name="pole tekstowe 50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38" name="pole tekstowe 51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39" name="pole tekstowe 1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40" name="pole tekstowe 2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41" name="pole tekstowe 56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42" name="pole tekstowe 57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43" name="pole tekstowe 1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44" name="pole tekstowe 2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45" name="pole tekstowe 68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46" name="pole tekstowe 69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47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48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49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50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51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52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53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54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55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1104900</xdr:colOff>
      <xdr:row>106</xdr:row>
      <xdr:rowOff>0</xdr:rowOff>
    </xdr:from>
    <xdr:ext cx="200025" cy="266700"/>
    <xdr:sp fLocksText="0">
      <xdr:nvSpPr>
        <xdr:cNvPr id="56" name="pole tekstowe 1"/>
        <xdr:cNvSpPr txBox="1">
          <a:spLocks noChangeArrowheads="1"/>
        </xdr:cNvSpPr>
      </xdr:nvSpPr>
      <xdr:spPr>
        <a:xfrm>
          <a:off x="12049125" y="358140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57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58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209550" cy="266700"/>
    <xdr:sp fLocksText="0">
      <xdr:nvSpPr>
        <xdr:cNvPr id="59" name="pole tekstowe 1"/>
        <xdr:cNvSpPr txBox="1">
          <a:spLocks noChangeArrowheads="1"/>
        </xdr:cNvSpPr>
      </xdr:nvSpPr>
      <xdr:spPr>
        <a:xfrm>
          <a:off x="87725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60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61" name="pole tekstowe 180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62" name="pole tekstowe 181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63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64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65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66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67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68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69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70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71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72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1104900</xdr:colOff>
      <xdr:row>8</xdr:row>
      <xdr:rowOff>0</xdr:rowOff>
    </xdr:from>
    <xdr:ext cx="200025" cy="266700"/>
    <xdr:sp fLocksText="0">
      <xdr:nvSpPr>
        <xdr:cNvPr id="73" name="pole tekstowe 1"/>
        <xdr:cNvSpPr txBox="1">
          <a:spLocks noChangeArrowheads="1"/>
        </xdr:cNvSpPr>
      </xdr:nvSpPr>
      <xdr:spPr>
        <a:xfrm>
          <a:off x="12049125" y="4067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74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75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76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77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78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79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80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81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82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83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84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85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86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87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1104900</xdr:colOff>
      <xdr:row>8</xdr:row>
      <xdr:rowOff>0</xdr:rowOff>
    </xdr:from>
    <xdr:ext cx="200025" cy="266700"/>
    <xdr:sp fLocksText="0">
      <xdr:nvSpPr>
        <xdr:cNvPr id="88" name="pole tekstowe 1"/>
        <xdr:cNvSpPr txBox="1">
          <a:spLocks noChangeArrowheads="1"/>
        </xdr:cNvSpPr>
      </xdr:nvSpPr>
      <xdr:spPr>
        <a:xfrm>
          <a:off x="12049125" y="4067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89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90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91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92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106</xdr:row>
      <xdr:rowOff>0</xdr:rowOff>
    </xdr:from>
    <xdr:ext cx="209550" cy="266700"/>
    <xdr:sp fLocksText="0">
      <xdr:nvSpPr>
        <xdr:cNvPr id="93" name="pole tekstowe 212"/>
        <xdr:cNvSpPr txBox="1">
          <a:spLocks noChangeArrowheads="1"/>
        </xdr:cNvSpPr>
      </xdr:nvSpPr>
      <xdr:spPr>
        <a:xfrm>
          <a:off x="223170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106</xdr:row>
      <xdr:rowOff>0</xdr:rowOff>
    </xdr:from>
    <xdr:ext cx="209550" cy="266700"/>
    <xdr:sp fLocksText="0">
      <xdr:nvSpPr>
        <xdr:cNvPr id="94" name="pole tekstowe 213"/>
        <xdr:cNvSpPr txBox="1">
          <a:spLocks noChangeArrowheads="1"/>
        </xdr:cNvSpPr>
      </xdr:nvSpPr>
      <xdr:spPr>
        <a:xfrm>
          <a:off x="223170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106</xdr:row>
      <xdr:rowOff>0</xdr:rowOff>
    </xdr:from>
    <xdr:ext cx="209550" cy="266700"/>
    <xdr:sp fLocksText="0">
      <xdr:nvSpPr>
        <xdr:cNvPr id="95" name="pole tekstowe 1"/>
        <xdr:cNvSpPr txBox="1">
          <a:spLocks noChangeArrowheads="1"/>
        </xdr:cNvSpPr>
      </xdr:nvSpPr>
      <xdr:spPr>
        <a:xfrm>
          <a:off x="223170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106</xdr:row>
      <xdr:rowOff>0</xdr:rowOff>
    </xdr:from>
    <xdr:ext cx="209550" cy="266700"/>
    <xdr:sp fLocksText="0">
      <xdr:nvSpPr>
        <xdr:cNvPr id="96" name="pole tekstowe 2"/>
        <xdr:cNvSpPr txBox="1">
          <a:spLocks noChangeArrowheads="1"/>
        </xdr:cNvSpPr>
      </xdr:nvSpPr>
      <xdr:spPr>
        <a:xfrm>
          <a:off x="223170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97" name="pole tekstowe 220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98" name="pole tekstowe 221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99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100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101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102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103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104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105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106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107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1104900</xdr:colOff>
      <xdr:row>8</xdr:row>
      <xdr:rowOff>0</xdr:rowOff>
    </xdr:from>
    <xdr:ext cx="219075" cy="266700"/>
    <xdr:sp fLocksText="0">
      <xdr:nvSpPr>
        <xdr:cNvPr id="108" name="pole tekstowe 1"/>
        <xdr:cNvSpPr txBox="1">
          <a:spLocks noChangeArrowheads="1"/>
        </xdr:cNvSpPr>
      </xdr:nvSpPr>
      <xdr:spPr>
        <a:xfrm>
          <a:off x="12049125" y="40671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109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110" name="pole tekstowe 233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111" name="pole tekstowe 234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857250</xdr:colOff>
      <xdr:row>8</xdr:row>
      <xdr:rowOff>0</xdr:rowOff>
    </xdr:from>
    <xdr:ext cx="209550" cy="266700"/>
    <xdr:sp fLocksText="0">
      <xdr:nvSpPr>
        <xdr:cNvPr id="112" name="pole tekstowe 235"/>
        <xdr:cNvSpPr txBox="1">
          <a:spLocks noChangeArrowheads="1"/>
        </xdr:cNvSpPr>
      </xdr:nvSpPr>
      <xdr:spPr>
        <a:xfrm>
          <a:off x="22307550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857250</xdr:colOff>
      <xdr:row>8</xdr:row>
      <xdr:rowOff>0</xdr:rowOff>
    </xdr:from>
    <xdr:ext cx="209550" cy="266700"/>
    <xdr:sp fLocksText="0">
      <xdr:nvSpPr>
        <xdr:cNvPr id="113" name="pole tekstowe 236"/>
        <xdr:cNvSpPr txBox="1">
          <a:spLocks noChangeArrowheads="1"/>
        </xdr:cNvSpPr>
      </xdr:nvSpPr>
      <xdr:spPr>
        <a:xfrm>
          <a:off x="22307550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114" name="pole tekstowe 133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115" name="pole tekstowe 134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116" name="pole tekstowe 1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117" name="pole tekstowe 2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18</xdr:row>
      <xdr:rowOff>0</xdr:rowOff>
    </xdr:from>
    <xdr:ext cx="209550" cy="266700"/>
    <xdr:sp fLocksText="0">
      <xdr:nvSpPr>
        <xdr:cNvPr id="118" name="pole tekstowe 139"/>
        <xdr:cNvSpPr txBox="1">
          <a:spLocks noChangeArrowheads="1"/>
        </xdr:cNvSpPr>
      </xdr:nvSpPr>
      <xdr:spPr>
        <a:xfrm>
          <a:off x="22317075" y="73056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18</xdr:row>
      <xdr:rowOff>0</xdr:rowOff>
    </xdr:from>
    <xdr:ext cx="209550" cy="266700"/>
    <xdr:sp fLocksText="0">
      <xdr:nvSpPr>
        <xdr:cNvPr id="119" name="pole tekstowe 140"/>
        <xdr:cNvSpPr txBox="1">
          <a:spLocks noChangeArrowheads="1"/>
        </xdr:cNvSpPr>
      </xdr:nvSpPr>
      <xdr:spPr>
        <a:xfrm>
          <a:off x="22317075" y="73056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120" name="pole tekstowe 143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121" name="pole tekstowe 144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122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123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124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125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126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1104900</xdr:colOff>
      <xdr:row>8</xdr:row>
      <xdr:rowOff>0</xdr:rowOff>
    </xdr:from>
    <xdr:ext cx="200025" cy="266700"/>
    <xdr:sp fLocksText="0">
      <xdr:nvSpPr>
        <xdr:cNvPr id="127" name="pole tekstowe 1"/>
        <xdr:cNvSpPr txBox="1">
          <a:spLocks noChangeArrowheads="1"/>
        </xdr:cNvSpPr>
      </xdr:nvSpPr>
      <xdr:spPr>
        <a:xfrm>
          <a:off x="12049125" y="4067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128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129" name="pole tekstowe 152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130" name="pole tekstowe 153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106</xdr:row>
      <xdr:rowOff>0</xdr:rowOff>
    </xdr:from>
    <xdr:ext cx="209550" cy="266700"/>
    <xdr:sp fLocksText="0">
      <xdr:nvSpPr>
        <xdr:cNvPr id="131" name="pole tekstowe 154"/>
        <xdr:cNvSpPr txBox="1">
          <a:spLocks noChangeArrowheads="1"/>
        </xdr:cNvSpPr>
      </xdr:nvSpPr>
      <xdr:spPr>
        <a:xfrm>
          <a:off x="223170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106</xdr:row>
      <xdr:rowOff>0</xdr:rowOff>
    </xdr:from>
    <xdr:ext cx="209550" cy="266700"/>
    <xdr:sp fLocksText="0">
      <xdr:nvSpPr>
        <xdr:cNvPr id="132" name="pole tekstowe 155"/>
        <xdr:cNvSpPr txBox="1">
          <a:spLocks noChangeArrowheads="1"/>
        </xdr:cNvSpPr>
      </xdr:nvSpPr>
      <xdr:spPr>
        <a:xfrm>
          <a:off x="223170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106</xdr:row>
      <xdr:rowOff>0</xdr:rowOff>
    </xdr:from>
    <xdr:ext cx="209550" cy="266700"/>
    <xdr:sp fLocksText="0">
      <xdr:nvSpPr>
        <xdr:cNvPr id="133" name="pole tekstowe 156"/>
        <xdr:cNvSpPr txBox="1">
          <a:spLocks noChangeArrowheads="1"/>
        </xdr:cNvSpPr>
      </xdr:nvSpPr>
      <xdr:spPr>
        <a:xfrm>
          <a:off x="223170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106</xdr:row>
      <xdr:rowOff>0</xdr:rowOff>
    </xdr:from>
    <xdr:ext cx="209550" cy="266700"/>
    <xdr:sp fLocksText="0">
      <xdr:nvSpPr>
        <xdr:cNvPr id="134" name="pole tekstowe 157"/>
        <xdr:cNvSpPr txBox="1">
          <a:spLocks noChangeArrowheads="1"/>
        </xdr:cNvSpPr>
      </xdr:nvSpPr>
      <xdr:spPr>
        <a:xfrm>
          <a:off x="223170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209550" cy="266700"/>
    <xdr:sp fLocksText="0">
      <xdr:nvSpPr>
        <xdr:cNvPr id="135" name="pole tekstowe 1"/>
        <xdr:cNvSpPr txBox="1">
          <a:spLocks noChangeArrowheads="1"/>
        </xdr:cNvSpPr>
      </xdr:nvSpPr>
      <xdr:spPr>
        <a:xfrm>
          <a:off x="87725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106</xdr:row>
      <xdr:rowOff>0</xdr:rowOff>
    </xdr:from>
    <xdr:ext cx="209550" cy="266700"/>
    <xdr:sp fLocksText="0">
      <xdr:nvSpPr>
        <xdr:cNvPr id="136" name="pole tekstowe 1"/>
        <xdr:cNvSpPr txBox="1">
          <a:spLocks noChangeArrowheads="1"/>
        </xdr:cNvSpPr>
      </xdr:nvSpPr>
      <xdr:spPr>
        <a:xfrm>
          <a:off x="223170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106</xdr:row>
      <xdr:rowOff>0</xdr:rowOff>
    </xdr:from>
    <xdr:ext cx="209550" cy="266700"/>
    <xdr:sp fLocksText="0">
      <xdr:nvSpPr>
        <xdr:cNvPr id="137" name="pole tekstowe 2"/>
        <xdr:cNvSpPr txBox="1">
          <a:spLocks noChangeArrowheads="1"/>
        </xdr:cNvSpPr>
      </xdr:nvSpPr>
      <xdr:spPr>
        <a:xfrm>
          <a:off x="223170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19075" cy="266700"/>
    <xdr:sp fLocksText="0">
      <xdr:nvSpPr>
        <xdr:cNvPr id="138" name="pole tekstowe 1"/>
        <xdr:cNvSpPr txBox="1">
          <a:spLocks noChangeArrowheads="1"/>
        </xdr:cNvSpPr>
      </xdr:nvSpPr>
      <xdr:spPr>
        <a:xfrm>
          <a:off x="12144375" y="358140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19075" cy="266700"/>
    <xdr:sp fLocksText="0">
      <xdr:nvSpPr>
        <xdr:cNvPr id="139" name="pole tekstowe 1"/>
        <xdr:cNvSpPr txBox="1">
          <a:spLocks noChangeArrowheads="1"/>
        </xdr:cNvSpPr>
      </xdr:nvSpPr>
      <xdr:spPr>
        <a:xfrm>
          <a:off x="12144375" y="358140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140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141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209550" cy="266700"/>
    <xdr:sp fLocksText="0">
      <xdr:nvSpPr>
        <xdr:cNvPr id="142" name="pole tekstowe 1"/>
        <xdr:cNvSpPr txBox="1">
          <a:spLocks noChangeArrowheads="1"/>
        </xdr:cNvSpPr>
      </xdr:nvSpPr>
      <xdr:spPr>
        <a:xfrm>
          <a:off x="87725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143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144" name="pole tekstowe 241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145" name="pole tekstowe 242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146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147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148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149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150" name="pole tekstowe 247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151" name="pole tekstowe 248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152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153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154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155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156" name="pole tekstowe 253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157" name="pole tekstowe 254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158" name="pole tekstowe 255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159" name="pole tekstowe 256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160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161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162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163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164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165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166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167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168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169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1104900</xdr:colOff>
      <xdr:row>106</xdr:row>
      <xdr:rowOff>0</xdr:rowOff>
    </xdr:from>
    <xdr:ext cx="200025" cy="266700"/>
    <xdr:sp fLocksText="0">
      <xdr:nvSpPr>
        <xdr:cNvPr id="170" name="pole tekstowe 1"/>
        <xdr:cNvSpPr txBox="1">
          <a:spLocks noChangeArrowheads="1"/>
        </xdr:cNvSpPr>
      </xdr:nvSpPr>
      <xdr:spPr>
        <a:xfrm>
          <a:off x="12049125" y="358140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171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172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173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209550" cy="266700"/>
    <xdr:sp fLocksText="0">
      <xdr:nvSpPr>
        <xdr:cNvPr id="174" name="pole tekstowe 1"/>
        <xdr:cNvSpPr txBox="1">
          <a:spLocks noChangeArrowheads="1"/>
        </xdr:cNvSpPr>
      </xdr:nvSpPr>
      <xdr:spPr>
        <a:xfrm>
          <a:off x="87725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175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0</xdr:colOff>
      <xdr:row>106</xdr:row>
      <xdr:rowOff>0</xdr:rowOff>
    </xdr:from>
    <xdr:ext cx="209550" cy="266700"/>
    <xdr:sp fLocksText="0">
      <xdr:nvSpPr>
        <xdr:cNvPr id="176" name="pole tekstowe 1"/>
        <xdr:cNvSpPr txBox="1">
          <a:spLocks noChangeArrowheads="1"/>
        </xdr:cNvSpPr>
      </xdr:nvSpPr>
      <xdr:spPr>
        <a:xfrm>
          <a:off x="109442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177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178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179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180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181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182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183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184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185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186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187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188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189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190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191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192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193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194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195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196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197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198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199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200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201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202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203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204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205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206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207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208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209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210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211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212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213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214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215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216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217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218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219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220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221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222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223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224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225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226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227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228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229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230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231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232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106</xdr:row>
      <xdr:rowOff>0</xdr:rowOff>
    </xdr:from>
    <xdr:ext cx="209550" cy="266700"/>
    <xdr:sp fLocksText="0">
      <xdr:nvSpPr>
        <xdr:cNvPr id="233" name="pole tekstowe 1"/>
        <xdr:cNvSpPr txBox="1">
          <a:spLocks noChangeArrowheads="1"/>
        </xdr:cNvSpPr>
      </xdr:nvSpPr>
      <xdr:spPr>
        <a:xfrm>
          <a:off x="54292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234" name="pole tekstowe 331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235" name="pole tekstowe 332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36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106</xdr:row>
      <xdr:rowOff>0</xdr:rowOff>
    </xdr:from>
    <xdr:ext cx="209550" cy="266700"/>
    <xdr:sp fLocksText="0">
      <xdr:nvSpPr>
        <xdr:cNvPr id="237" name="pole tekstowe 334"/>
        <xdr:cNvSpPr txBox="1">
          <a:spLocks noChangeArrowheads="1"/>
        </xdr:cNvSpPr>
      </xdr:nvSpPr>
      <xdr:spPr>
        <a:xfrm>
          <a:off x="223170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106</xdr:row>
      <xdr:rowOff>0</xdr:rowOff>
    </xdr:from>
    <xdr:ext cx="209550" cy="266700"/>
    <xdr:sp fLocksText="0">
      <xdr:nvSpPr>
        <xdr:cNvPr id="238" name="pole tekstowe 335"/>
        <xdr:cNvSpPr txBox="1">
          <a:spLocks noChangeArrowheads="1"/>
        </xdr:cNvSpPr>
      </xdr:nvSpPr>
      <xdr:spPr>
        <a:xfrm>
          <a:off x="223170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39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40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41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42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43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1104900</xdr:colOff>
      <xdr:row>8</xdr:row>
      <xdr:rowOff>0</xdr:rowOff>
    </xdr:from>
    <xdr:ext cx="200025" cy="266700"/>
    <xdr:sp fLocksText="0">
      <xdr:nvSpPr>
        <xdr:cNvPr id="244" name="pole tekstowe 1"/>
        <xdr:cNvSpPr txBox="1">
          <a:spLocks noChangeArrowheads="1"/>
        </xdr:cNvSpPr>
      </xdr:nvSpPr>
      <xdr:spPr>
        <a:xfrm>
          <a:off x="12049125" y="4067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45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246" name="pole tekstowe 343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8</xdr:row>
      <xdr:rowOff>0</xdr:rowOff>
    </xdr:from>
    <xdr:ext cx="209550" cy="266700"/>
    <xdr:sp fLocksText="0">
      <xdr:nvSpPr>
        <xdr:cNvPr id="247" name="pole tekstowe 344"/>
        <xdr:cNvSpPr txBox="1">
          <a:spLocks noChangeArrowheads="1"/>
        </xdr:cNvSpPr>
      </xdr:nvSpPr>
      <xdr:spPr>
        <a:xfrm>
          <a:off x="223170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48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49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50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51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52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53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54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55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56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57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1104900</xdr:colOff>
      <xdr:row>8</xdr:row>
      <xdr:rowOff>0</xdr:rowOff>
    </xdr:from>
    <xdr:ext cx="200025" cy="266700"/>
    <xdr:sp fLocksText="0">
      <xdr:nvSpPr>
        <xdr:cNvPr id="258" name="pole tekstowe 1"/>
        <xdr:cNvSpPr txBox="1">
          <a:spLocks noChangeArrowheads="1"/>
        </xdr:cNvSpPr>
      </xdr:nvSpPr>
      <xdr:spPr>
        <a:xfrm>
          <a:off x="12049125" y="4067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59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60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61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62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63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64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65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66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67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68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69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70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71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72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1104900</xdr:colOff>
      <xdr:row>8</xdr:row>
      <xdr:rowOff>0</xdr:rowOff>
    </xdr:from>
    <xdr:ext cx="200025" cy="266700"/>
    <xdr:sp fLocksText="0">
      <xdr:nvSpPr>
        <xdr:cNvPr id="273" name="pole tekstowe 1"/>
        <xdr:cNvSpPr txBox="1">
          <a:spLocks noChangeArrowheads="1"/>
        </xdr:cNvSpPr>
      </xdr:nvSpPr>
      <xdr:spPr>
        <a:xfrm>
          <a:off x="12049125" y="4067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74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75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76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77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106</xdr:row>
      <xdr:rowOff>0</xdr:rowOff>
    </xdr:from>
    <xdr:ext cx="209550" cy="266700"/>
    <xdr:sp fLocksText="0">
      <xdr:nvSpPr>
        <xdr:cNvPr id="278" name="pole tekstowe 377"/>
        <xdr:cNvSpPr txBox="1">
          <a:spLocks noChangeArrowheads="1"/>
        </xdr:cNvSpPr>
      </xdr:nvSpPr>
      <xdr:spPr>
        <a:xfrm>
          <a:off x="223170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106</xdr:row>
      <xdr:rowOff>0</xdr:rowOff>
    </xdr:from>
    <xdr:ext cx="209550" cy="266700"/>
    <xdr:sp fLocksText="0">
      <xdr:nvSpPr>
        <xdr:cNvPr id="279" name="pole tekstowe 378"/>
        <xdr:cNvSpPr txBox="1">
          <a:spLocks noChangeArrowheads="1"/>
        </xdr:cNvSpPr>
      </xdr:nvSpPr>
      <xdr:spPr>
        <a:xfrm>
          <a:off x="223170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280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106</xdr:row>
      <xdr:rowOff>0</xdr:rowOff>
    </xdr:from>
    <xdr:ext cx="209550" cy="266700"/>
    <xdr:sp fLocksText="0">
      <xdr:nvSpPr>
        <xdr:cNvPr id="281" name="pole tekstowe 380"/>
        <xdr:cNvSpPr txBox="1">
          <a:spLocks noChangeArrowheads="1"/>
        </xdr:cNvSpPr>
      </xdr:nvSpPr>
      <xdr:spPr>
        <a:xfrm>
          <a:off x="223170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0</xdr:colOff>
      <xdr:row>106</xdr:row>
      <xdr:rowOff>0</xdr:rowOff>
    </xdr:from>
    <xdr:ext cx="209550" cy="266700"/>
    <xdr:sp fLocksText="0">
      <xdr:nvSpPr>
        <xdr:cNvPr id="282" name="pole tekstowe 381"/>
        <xdr:cNvSpPr txBox="1">
          <a:spLocks noChangeArrowheads="1"/>
        </xdr:cNvSpPr>
      </xdr:nvSpPr>
      <xdr:spPr>
        <a:xfrm>
          <a:off x="223170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283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106</xdr:row>
      <xdr:rowOff>0</xdr:rowOff>
    </xdr:from>
    <xdr:ext cx="209550" cy="266700"/>
    <xdr:sp fLocksText="0">
      <xdr:nvSpPr>
        <xdr:cNvPr id="284" name="pole tekstowe 1"/>
        <xdr:cNvSpPr txBox="1">
          <a:spLocks noChangeArrowheads="1"/>
        </xdr:cNvSpPr>
      </xdr:nvSpPr>
      <xdr:spPr>
        <a:xfrm>
          <a:off x="12144375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0</xdr:colOff>
      <xdr:row>106</xdr:row>
      <xdr:rowOff>0</xdr:rowOff>
    </xdr:from>
    <xdr:ext cx="209550" cy="266700"/>
    <xdr:sp fLocksText="0">
      <xdr:nvSpPr>
        <xdr:cNvPr id="285" name="pole tekstowe 384"/>
        <xdr:cNvSpPr txBox="1">
          <a:spLocks noChangeArrowheads="1"/>
        </xdr:cNvSpPr>
      </xdr:nvSpPr>
      <xdr:spPr>
        <a:xfrm>
          <a:off x="21450300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0</xdr:colOff>
      <xdr:row>106</xdr:row>
      <xdr:rowOff>0</xdr:rowOff>
    </xdr:from>
    <xdr:ext cx="209550" cy="266700"/>
    <xdr:sp fLocksText="0">
      <xdr:nvSpPr>
        <xdr:cNvPr id="286" name="pole tekstowe 385"/>
        <xdr:cNvSpPr txBox="1">
          <a:spLocks noChangeArrowheads="1"/>
        </xdr:cNvSpPr>
      </xdr:nvSpPr>
      <xdr:spPr>
        <a:xfrm>
          <a:off x="21450300" y="3581400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87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88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89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90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91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9</xdr:col>
      <xdr:colOff>1104900</xdr:colOff>
      <xdr:row>8</xdr:row>
      <xdr:rowOff>0</xdr:rowOff>
    </xdr:from>
    <xdr:ext cx="200025" cy="266700"/>
    <xdr:sp fLocksText="0">
      <xdr:nvSpPr>
        <xdr:cNvPr id="292" name="pole tekstowe 1"/>
        <xdr:cNvSpPr txBox="1">
          <a:spLocks noChangeArrowheads="1"/>
        </xdr:cNvSpPr>
      </xdr:nvSpPr>
      <xdr:spPr>
        <a:xfrm>
          <a:off x="12049125" y="4067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209550" cy="266700"/>
    <xdr:sp fLocksText="0">
      <xdr:nvSpPr>
        <xdr:cNvPr id="293" name="pole tekstowe 1"/>
        <xdr:cNvSpPr txBox="1">
          <a:spLocks noChangeArrowheads="1"/>
        </xdr:cNvSpPr>
      </xdr:nvSpPr>
      <xdr:spPr>
        <a:xfrm>
          <a:off x="12144375" y="4067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downictwo@renskawies.p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9"/>
  <sheetViews>
    <sheetView tabSelected="1" zoomScale="80" zoomScaleNormal="80" zoomScaleSheetLayoutView="90" zoomScalePageLayoutView="0" workbookViewId="0" topLeftCell="A1">
      <selection activeCell="AE6" sqref="AE6"/>
    </sheetView>
  </sheetViews>
  <sheetFormatPr defaultColWidth="9.125" defaultRowHeight="12.75"/>
  <cols>
    <col min="1" max="2" width="7.125" style="11" customWidth="1"/>
    <col min="3" max="3" width="20.375" style="145" customWidth="1"/>
    <col min="4" max="4" width="19.25390625" style="134" customWidth="1"/>
    <col min="5" max="5" width="26.25390625" style="10" customWidth="1"/>
    <col min="6" max="6" width="14.75390625" style="153" customWidth="1"/>
    <col min="7" max="7" width="20.25390625" style="72" customWidth="1"/>
    <col min="8" max="8" width="18.75390625" style="10" customWidth="1"/>
    <col min="9" max="9" width="9.75390625" style="10" customWidth="1"/>
    <col min="10" max="10" width="15.75390625" style="10" customWidth="1"/>
    <col min="11" max="11" width="21.25390625" style="11" customWidth="1"/>
    <col min="12" max="13" width="18.25390625" style="9" customWidth="1"/>
    <col min="14" max="14" width="15.625" style="11" customWidth="1"/>
    <col min="15" max="15" width="17.125" style="9" customWidth="1"/>
    <col min="16" max="16" width="15.625" style="9" customWidth="1"/>
    <col min="17" max="17" width="16.00390625" style="9" customWidth="1"/>
    <col min="18" max="18" width="11.375" style="9" customWidth="1"/>
    <col min="19" max="19" width="11.125" style="9" customWidth="1"/>
    <col min="20" max="20" width="14.75390625" style="82" customWidth="1"/>
    <col min="21" max="23" width="14.75390625" style="84" customWidth="1"/>
    <col min="24" max="24" width="13.875" style="50" customWidth="1"/>
    <col min="25" max="25" width="14.875" style="11" customWidth="1"/>
    <col min="26" max="26" width="15.875" style="9" customWidth="1"/>
    <col min="27" max="27" width="14.125" style="9" customWidth="1"/>
    <col min="28" max="28" width="26.125" style="12" customWidth="1"/>
    <col min="29" max="29" width="9.125" style="3" customWidth="1"/>
    <col min="30" max="30" width="0.6171875" style="3" customWidth="1"/>
    <col min="31" max="32" width="14.75390625" style="84" customWidth="1"/>
    <col min="33" max="33" width="15.625" style="84" customWidth="1"/>
    <col min="34" max="16384" width="9.125" style="3" customWidth="1"/>
  </cols>
  <sheetData>
    <row r="1" spans="18:33" ht="22.5" customHeight="1">
      <c r="R1" s="152"/>
      <c r="S1" s="152"/>
      <c r="T1" s="152"/>
      <c r="U1" s="152"/>
      <c r="V1" s="152"/>
      <c r="W1" s="152"/>
      <c r="X1" s="152"/>
      <c r="Y1" s="152"/>
      <c r="AE1" s="3"/>
      <c r="AF1" s="3"/>
      <c r="AG1" s="3"/>
    </row>
    <row r="2" spans="1:33" s="1" customFormat="1" ht="18" customHeight="1">
      <c r="A2" s="113"/>
      <c r="B2" s="113"/>
      <c r="C2" s="146"/>
      <c r="D2" s="135"/>
      <c r="E2" s="40"/>
      <c r="F2" s="154"/>
      <c r="G2" s="70"/>
      <c r="H2" s="5"/>
      <c r="I2" s="5"/>
      <c r="J2" s="5"/>
      <c r="K2" s="6"/>
      <c r="L2" s="4"/>
      <c r="M2" s="4"/>
      <c r="N2" s="6"/>
      <c r="O2" s="4"/>
      <c r="P2" s="4"/>
      <c r="Q2" s="4"/>
      <c r="R2" s="4"/>
      <c r="S2" s="41"/>
      <c r="T2" s="78"/>
      <c r="U2" s="83"/>
      <c r="V2" s="83"/>
      <c r="W2" s="83"/>
      <c r="X2" s="49"/>
      <c r="Y2" s="144"/>
      <c r="Z2" s="4"/>
      <c r="AA2" s="4"/>
      <c r="AB2" s="42"/>
      <c r="AE2" s="83"/>
      <c r="AF2" s="83"/>
      <c r="AG2" s="83"/>
    </row>
    <row r="3" spans="1:33" s="1" customFormat="1" ht="39.75" customHeight="1">
      <c r="A3" s="112"/>
      <c r="B3" s="112"/>
      <c r="C3" s="147"/>
      <c r="D3" s="136"/>
      <c r="E3" s="112"/>
      <c r="F3" s="147"/>
      <c r="G3" s="112"/>
      <c r="H3" s="88"/>
      <c r="I3" s="112"/>
      <c r="J3" s="112"/>
      <c r="K3" s="112"/>
      <c r="L3" s="112"/>
      <c r="M3" s="88"/>
      <c r="N3" s="6"/>
      <c r="O3" s="4"/>
      <c r="P3" s="4"/>
      <c r="Q3" s="4"/>
      <c r="R3" s="4"/>
      <c r="S3" s="4"/>
      <c r="T3" s="4"/>
      <c r="U3" s="4"/>
      <c r="V3" s="4"/>
      <c r="W3" s="4"/>
      <c r="X3" s="49"/>
      <c r="Y3" s="144"/>
      <c r="Z3" s="4"/>
      <c r="AA3" s="4"/>
      <c r="AB3" s="42"/>
      <c r="AE3" s="156"/>
      <c r="AF3" s="156"/>
      <c r="AG3" s="156"/>
    </row>
    <row r="4" spans="1:33" s="1" customFormat="1" ht="18" customHeight="1" thickBot="1">
      <c r="A4" s="6"/>
      <c r="B4" s="6"/>
      <c r="C4" s="148"/>
      <c r="D4" s="137"/>
      <c r="E4" s="40"/>
      <c r="F4" s="154"/>
      <c r="G4" s="70"/>
      <c r="H4" s="5"/>
      <c r="I4" s="5"/>
      <c r="J4" s="5"/>
      <c r="K4" s="6"/>
      <c r="L4" s="4"/>
      <c r="M4" s="4"/>
      <c r="N4" s="6"/>
      <c r="O4" s="4"/>
      <c r="P4" s="4"/>
      <c r="Q4" s="4"/>
      <c r="R4" s="4"/>
      <c r="S4" s="41"/>
      <c r="T4" s="78"/>
      <c r="U4" s="83"/>
      <c r="V4" s="83"/>
      <c r="W4" s="83"/>
      <c r="X4" s="49"/>
      <c r="Y4" s="6"/>
      <c r="Z4" s="4"/>
      <c r="AA4" s="4"/>
      <c r="AB4" s="42"/>
      <c r="AE4" s="83"/>
      <c r="AF4" s="83"/>
      <c r="AG4" s="83"/>
    </row>
    <row r="5" spans="1:33" s="1" customFormat="1" ht="20.25" customHeight="1" thickBot="1">
      <c r="A5" s="15"/>
      <c r="B5" s="15"/>
      <c r="C5" s="15"/>
      <c r="D5" s="138"/>
      <c r="E5" s="16"/>
      <c r="F5" s="16"/>
      <c r="G5" s="71"/>
      <c r="H5" s="16"/>
      <c r="I5" s="16"/>
      <c r="J5" s="16"/>
      <c r="K5" s="15"/>
      <c r="L5" s="15"/>
      <c r="M5" s="15"/>
      <c r="N5" s="15"/>
      <c r="O5" s="15"/>
      <c r="P5" s="15"/>
      <c r="Q5" s="15"/>
      <c r="R5" s="15"/>
      <c r="S5" s="43"/>
      <c r="T5" s="79"/>
      <c r="U5" s="79"/>
      <c r="V5" s="79"/>
      <c r="W5" s="79"/>
      <c r="X5" s="46"/>
      <c r="Y5" s="15"/>
      <c r="Z5" s="14"/>
      <c r="AA5" s="15"/>
      <c r="AB5" s="17"/>
      <c r="AE5" s="79"/>
      <c r="AF5" s="79"/>
      <c r="AG5" s="79"/>
    </row>
    <row r="6" spans="1:31" s="2" customFormat="1" ht="63.75" customHeight="1">
      <c r="A6" s="160" t="s">
        <v>7</v>
      </c>
      <c r="B6" s="160" t="s">
        <v>1</v>
      </c>
      <c r="C6" s="162" t="s">
        <v>2</v>
      </c>
      <c r="D6" s="157" t="s">
        <v>52</v>
      </c>
      <c r="E6" s="158"/>
      <c r="F6" s="159"/>
      <c r="G6" s="164" t="s">
        <v>59</v>
      </c>
      <c r="H6" s="158"/>
      <c r="I6" s="158"/>
      <c r="J6" s="158"/>
      <c r="K6" s="158"/>
      <c r="L6" s="158"/>
      <c r="M6" s="158"/>
      <c r="N6" s="159"/>
      <c r="O6" s="164" t="s">
        <v>60</v>
      </c>
      <c r="P6" s="158"/>
      <c r="Q6" s="158"/>
      <c r="R6" s="158"/>
      <c r="S6" s="177" t="s">
        <v>399</v>
      </c>
      <c r="T6" s="178"/>
      <c r="U6" s="178"/>
      <c r="V6" s="178"/>
      <c r="W6" s="178"/>
      <c r="X6" s="47" t="s">
        <v>63</v>
      </c>
      <c r="Y6" s="165" t="s">
        <v>9</v>
      </c>
      <c r="Z6" s="166"/>
      <c r="AA6" s="166"/>
      <c r="AB6" s="18"/>
      <c r="AD6" s="106"/>
      <c r="AE6" s="2">
        <v>4</v>
      </c>
    </row>
    <row r="7" spans="1:33" s="2" customFormat="1" ht="124.5" thickBot="1">
      <c r="A7" s="161"/>
      <c r="B7" s="161"/>
      <c r="C7" s="163"/>
      <c r="D7" s="139" t="s">
        <v>26</v>
      </c>
      <c r="E7" s="19" t="s">
        <v>57</v>
      </c>
      <c r="F7" s="155" t="s">
        <v>6</v>
      </c>
      <c r="G7" s="69" t="s">
        <v>306</v>
      </c>
      <c r="H7" s="19" t="s">
        <v>64</v>
      </c>
      <c r="I7" s="13" t="s">
        <v>54</v>
      </c>
      <c r="J7" s="19" t="s">
        <v>65</v>
      </c>
      <c r="K7" s="13" t="s">
        <v>66</v>
      </c>
      <c r="L7" s="13" t="s">
        <v>67</v>
      </c>
      <c r="M7" s="13" t="s">
        <v>56</v>
      </c>
      <c r="N7" s="19" t="s">
        <v>301</v>
      </c>
      <c r="O7" s="19" t="s">
        <v>68</v>
      </c>
      <c r="P7" s="19" t="s">
        <v>55</v>
      </c>
      <c r="Q7" s="19" t="s">
        <v>58</v>
      </c>
      <c r="R7" s="75" t="s">
        <v>307</v>
      </c>
      <c r="S7" s="59" t="s">
        <v>8</v>
      </c>
      <c r="T7" s="85" t="s">
        <v>302</v>
      </c>
      <c r="U7" s="86" t="s">
        <v>303</v>
      </c>
      <c r="V7" s="86" t="s">
        <v>304</v>
      </c>
      <c r="W7" s="86" t="s">
        <v>305</v>
      </c>
      <c r="X7" s="48" t="s">
        <v>61</v>
      </c>
      <c r="Y7" s="7" t="s">
        <v>5</v>
      </c>
      <c r="Z7" s="60" t="s">
        <v>4</v>
      </c>
      <c r="AA7" s="60" t="s">
        <v>3</v>
      </c>
      <c r="AB7" s="8" t="s">
        <v>0</v>
      </c>
      <c r="AD7" s="106"/>
      <c r="AE7" s="86" t="s">
        <v>303</v>
      </c>
      <c r="AF7" s="86" t="s">
        <v>304</v>
      </c>
      <c r="AG7" s="86" t="s">
        <v>305</v>
      </c>
    </row>
    <row r="8" spans="1:33" s="61" customFormat="1" ht="13.5" thickBot="1">
      <c r="A8" s="89" t="s">
        <v>27</v>
      </c>
      <c r="B8" s="89" t="s">
        <v>28</v>
      </c>
      <c r="C8" s="151" t="s">
        <v>29</v>
      </c>
      <c r="D8" s="140" t="s">
        <v>30</v>
      </c>
      <c r="E8" s="7" t="s">
        <v>31</v>
      </c>
      <c r="F8" s="151" t="s">
        <v>32</v>
      </c>
      <c r="G8" s="73" t="s">
        <v>33</v>
      </c>
      <c r="H8" s="7" t="s">
        <v>34</v>
      </c>
      <c r="I8" s="7" t="s">
        <v>69</v>
      </c>
      <c r="J8" s="7" t="s">
        <v>35</v>
      </c>
      <c r="K8" s="7" t="s">
        <v>36</v>
      </c>
      <c r="L8" s="7" t="s">
        <v>37</v>
      </c>
      <c r="M8" s="7" t="s">
        <v>38</v>
      </c>
      <c r="N8" s="7" t="s">
        <v>39</v>
      </c>
      <c r="O8" s="7" t="s">
        <v>40</v>
      </c>
      <c r="P8" s="7" t="s">
        <v>41</v>
      </c>
      <c r="Q8" s="7" t="s">
        <v>42</v>
      </c>
      <c r="R8" s="7" t="s">
        <v>43</v>
      </c>
      <c r="S8" s="7" t="s">
        <v>44</v>
      </c>
      <c r="T8" s="87" t="s">
        <v>45</v>
      </c>
      <c r="U8" s="87" t="s">
        <v>46</v>
      </c>
      <c r="V8" s="87" t="s">
        <v>47</v>
      </c>
      <c r="W8" s="87" t="s">
        <v>48</v>
      </c>
      <c r="X8" s="48" t="s">
        <v>49</v>
      </c>
      <c r="Y8" s="7" t="s">
        <v>50</v>
      </c>
      <c r="Z8" s="60" t="s">
        <v>51</v>
      </c>
      <c r="AA8" s="60" t="s">
        <v>53</v>
      </c>
      <c r="AB8" s="8" t="s">
        <v>62</v>
      </c>
      <c r="AD8" s="107"/>
      <c r="AE8" s="87" t="s">
        <v>46</v>
      </c>
      <c r="AF8" s="87" t="s">
        <v>47</v>
      </c>
      <c r="AG8" s="87" t="s">
        <v>48</v>
      </c>
    </row>
    <row r="9" spans="1:33" ht="25.5">
      <c r="A9" s="116"/>
      <c r="B9" s="32">
        <v>1</v>
      </c>
      <c r="C9" s="149" t="s">
        <v>25</v>
      </c>
      <c r="D9" s="141" t="s">
        <v>85</v>
      </c>
      <c r="E9" s="27" t="s">
        <v>315</v>
      </c>
      <c r="F9" s="109">
        <v>7492089126</v>
      </c>
      <c r="G9" s="27" t="s">
        <v>86</v>
      </c>
      <c r="H9" s="27" t="s">
        <v>87</v>
      </c>
      <c r="I9" s="33" t="s">
        <v>88</v>
      </c>
      <c r="J9" s="27" t="s">
        <v>89</v>
      </c>
      <c r="K9" s="64" t="s">
        <v>90</v>
      </c>
      <c r="L9" s="44" t="s">
        <v>70</v>
      </c>
      <c r="M9" s="44" t="s">
        <v>71</v>
      </c>
      <c r="N9" s="32" t="s">
        <v>72</v>
      </c>
      <c r="O9" s="27" t="s">
        <v>74</v>
      </c>
      <c r="P9" s="34" t="s">
        <v>398</v>
      </c>
      <c r="Q9" s="28"/>
      <c r="R9" s="35" t="s">
        <v>73</v>
      </c>
      <c r="S9" s="76" t="s">
        <v>12</v>
      </c>
      <c r="T9" s="81">
        <v>9</v>
      </c>
      <c r="U9" s="53">
        <f aca="true" t="shared" si="0" ref="U9:U66">+AE9*$AE$6/12</f>
        <v>3659.6666666666665</v>
      </c>
      <c r="V9" s="53">
        <f aca="true" t="shared" si="1" ref="V9:V66">+AF9*$AE$6/12</f>
        <v>0</v>
      </c>
      <c r="W9" s="53">
        <f aca="true" t="shared" si="2" ref="W9:W66">+AG9*$AE$6/12</f>
        <v>0</v>
      </c>
      <c r="X9" s="28">
        <v>42614</v>
      </c>
      <c r="Y9" s="54" t="s">
        <v>91</v>
      </c>
      <c r="Z9" s="54" t="s">
        <v>92</v>
      </c>
      <c r="AA9" s="55">
        <v>774829422</v>
      </c>
      <c r="AB9" s="66"/>
      <c r="AD9" s="108"/>
      <c r="AE9" s="53">
        <v>10979</v>
      </c>
      <c r="AF9" s="53"/>
      <c r="AG9" s="29"/>
    </row>
    <row r="10" spans="1:33" ht="25.5">
      <c r="A10" s="74"/>
      <c r="B10" s="22">
        <v>2</v>
      </c>
      <c r="C10" s="150" t="s">
        <v>25</v>
      </c>
      <c r="D10" s="143"/>
      <c r="E10" s="58"/>
      <c r="F10" s="110">
        <v>7492089126</v>
      </c>
      <c r="G10" s="58" t="s">
        <v>86</v>
      </c>
      <c r="H10" s="58" t="s">
        <v>87</v>
      </c>
      <c r="I10" s="63" t="s">
        <v>88</v>
      </c>
      <c r="J10" s="58" t="s">
        <v>89</v>
      </c>
      <c r="K10" s="67" t="s">
        <v>93</v>
      </c>
      <c r="L10" s="26" t="s">
        <v>70</v>
      </c>
      <c r="M10" s="26" t="s">
        <v>71</v>
      </c>
      <c r="N10" s="22" t="s">
        <v>72</v>
      </c>
      <c r="O10" s="20" t="s">
        <v>74</v>
      </c>
      <c r="P10" s="25" t="s">
        <v>398</v>
      </c>
      <c r="Q10" s="24"/>
      <c r="R10" s="23" t="s">
        <v>73</v>
      </c>
      <c r="S10" s="77" t="s">
        <v>12</v>
      </c>
      <c r="T10" s="80">
        <v>4</v>
      </c>
      <c r="U10" s="56">
        <f t="shared" si="0"/>
        <v>1626.6666666666667</v>
      </c>
      <c r="V10" s="56">
        <f t="shared" si="1"/>
        <v>0</v>
      </c>
      <c r="W10" s="56">
        <f t="shared" si="2"/>
        <v>0</v>
      </c>
      <c r="X10" s="24">
        <v>42614</v>
      </c>
      <c r="Y10" s="57"/>
      <c r="Z10" s="57"/>
      <c r="AA10" s="51"/>
      <c r="AB10" s="39"/>
      <c r="AD10" s="108"/>
      <c r="AE10" s="56">
        <v>4880</v>
      </c>
      <c r="AF10" s="56"/>
      <c r="AG10" s="56"/>
    </row>
    <row r="11" spans="1:33" ht="25.5">
      <c r="A11" s="74"/>
      <c r="B11" s="22">
        <v>3</v>
      </c>
      <c r="C11" s="150" t="s">
        <v>25</v>
      </c>
      <c r="D11" s="142"/>
      <c r="E11" s="20"/>
      <c r="F11" s="110">
        <v>7492089126</v>
      </c>
      <c r="G11" s="20" t="s">
        <v>86</v>
      </c>
      <c r="H11" s="20" t="s">
        <v>94</v>
      </c>
      <c r="I11" s="21" t="s">
        <v>88</v>
      </c>
      <c r="J11" s="20" t="s">
        <v>95</v>
      </c>
      <c r="K11" s="65" t="s">
        <v>96</v>
      </c>
      <c r="L11" s="26" t="s">
        <v>70</v>
      </c>
      <c r="M11" s="26" t="s">
        <v>71</v>
      </c>
      <c r="N11" s="22" t="s">
        <v>72</v>
      </c>
      <c r="O11" s="20" t="s">
        <v>74</v>
      </c>
      <c r="P11" s="25" t="s">
        <v>398</v>
      </c>
      <c r="Q11" s="24"/>
      <c r="R11" s="23" t="s">
        <v>73</v>
      </c>
      <c r="S11" s="77" t="s">
        <v>12</v>
      </c>
      <c r="T11" s="45">
        <v>8</v>
      </c>
      <c r="U11" s="31">
        <f t="shared" si="0"/>
        <v>3012</v>
      </c>
      <c r="V11" s="31">
        <f t="shared" si="1"/>
        <v>0</v>
      </c>
      <c r="W11" s="31">
        <f t="shared" si="2"/>
        <v>0</v>
      </c>
      <c r="X11" s="24">
        <v>42614</v>
      </c>
      <c r="Y11" s="36"/>
      <c r="Z11" s="36"/>
      <c r="AA11" s="30"/>
      <c r="AB11" s="37"/>
      <c r="AD11" s="108"/>
      <c r="AE11" s="38">
        <v>9036</v>
      </c>
      <c r="AF11" s="31"/>
      <c r="AG11" s="31"/>
    </row>
    <row r="12" spans="1:33" ht="25.5">
      <c r="A12" s="74"/>
      <c r="B12" s="22">
        <v>4</v>
      </c>
      <c r="C12" s="150" t="s">
        <v>25</v>
      </c>
      <c r="D12" s="142"/>
      <c r="E12" s="20"/>
      <c r="F12" s="110">
        <v>7492089126</v>
      </c>
      <c r="G12" s="20" t="s">
        <v>75</v>
      </c>
      <c r="H12" s="20" t="s">
        <v>97</v>
      </c>
      <c r="I12" s="21" t="s">
        <v>98</v>
      </c>
      <c r="J12" s="20" t="s">
        <v>99</v>
      </c>
      <c r="K12" s="65" t="s">
        <v>100</v>
      </c>
      <c r="L12" s="26" t="s">
        <v>70</v>
      </c>
      <c r="M12" s="26" t="s">
        <v>71</v>
      </c>
      <c r="N12" s="22" t="s">
        <v>72</v>
      </c>
      <c r="O12" s="20" t="s">
        <v>74</v>
      </c>
      <c r="P12" s="25" t="s">
        <v>398</v>
      </c>
      <c r="Q12" s="24"/>
      <c r="R12" s="23" t="s">
        <v>73</v>
      </c>
      <c r="S12" s="77" t="s">
        <v>12</v>
      </c>
      <c r="T12" s="45">
        <v>10</v>
      </c>
      <c r="U12" s="31">
        <f t="shared" si="0"/>
        <v>880.6666666666666</v>
      </c>
      <c r="V12" s="31">
        <f t="shared" si="1"/>
        <v>0</v>
      </c>
      <c r="W12" s="31">
        <f t="shared" si="2"/>
        <v>0</v>
      </c>
      <c r="X12" s="24">
        <v>42614</v>
      </c>
      <c r="Y12" s="36"/>
      <c r="Z12" s="36"/>
      <c r="AA12" s="30"/>
      <c r="AB12" s="37"/>
      <c r="AD12" s="108"/>
      <c r="AE12" s="38">
        <v>2642</v>
      </c>
      <c r="AF12" s="31"/>
      <c r="AG12" s="31"/>
    </row>
    <row r="13" spans="1:33" ht="25.5">
      <c r="A13" s="74"/>
      <c r="B13" s="22">
        <v>5</v>
      </c>
      <c r="C13" s="150" t="s">
        <v>25</v>
      </c>
      <c r="D13" s="142"/>
      <c r="E13" s="20"/>
      <c r="F13" s="110">
        <v>7492089126</v>
      </c>
      <c r="G13" s="20" t="s">
        <v>75</v>
      </c>
      <c r="H13" s="20" t="s">
        <v>97</v>
      </c>
      <c r="I13" s="21" t="s">
        <v>98</v>
      </c>
      <c r="J13" s="20" t="s">
        <v>99</v>
      </c>
      <c r="K13" s="65" t="s">
        <v>101</v>
      </c>
      <c r="L13" s="26" t="s">
        <v>70</v>
      </c>
      <c r="M13" s="26" t="s">
        <v>71</v>
      </c>
      <c r="N13" s="22" t="s">
        <v>72</v>
      </c>
      <c r="O13" s="20" t="s">
        <v>74</v>
      </c>
      <c r="P13" s="25" t="s">
        <v>398</v>
      </c>
      <c r="Q13" s="24"/>
      <c r="R13" s="23" t="s">
        <v>73</v>
      </c>
      <c r="S13" s="77" t="s">
        <v>12</v>
      </c>
      <c r="T13" s="45">
        <v>5</v>
      </c>
      <c r="U13" s="31">
        <f t="shared" si="0"/>
        <v>1277.6666666666667</v>
      </c>
      <c r="V13" s="31">
        <f t="shared" si="1"/>
        <v>0</v>
      </c>
      <c r="W13" s="31">
        <f t="shared" si="2"/>
        <v>0</v>
      </c>
      <c r="X13" s="24">
        <v>42614</v>
      </c>
      <c r="Y13" s="36"/>
      <c r="Z13" s="36"/>
      <c r="AA13" s="30"/>
      <c r="AB13" s="37"/>
      <c r="AD13" s="108"/>
      <c r="AE13" s="38">
        <v>3833</v>
      </c>
      <c r="AF13" s="31"/>
      <c r="AG13" s="31"/>
    </row>
    <row r="14" spans="1:33" ht="25.5">
      <c r="A14" s="74"/>
      <c r="B14" s="22">
        <v>6</v>
      </c>
      <c r="C14" s="150" t="s">
        <v>25</v>
      </c>
      <c r="D14" s="142"/>
      <c r="E14" s="20"/>
      <c r="F14" s="110">
        <v>7492089126</v>
      </c>
      <c r="G14" s="20" t="s">
        <v>86</v>
      </c>
      <c r="H14" s="20" t="s">
        <v>102</v>
      </c>
      <c r="I14" s="21" t="s">
        <v>98</v>
      </c>
      <c r="J14" s="20" t="s">
        <v>103</v>
      </c>
      <c r="K14" s="65" t="s">
        <v>104</v>
      </c>
      <c r="L14" s="26" t="s">
        <v>70</v>
      </c>
      <c r="M14" s="26" t="s">
        <v>71</v>
      </c>
      <c r="N14" s="22" t="s">
        <v>72</v>
      </c>
      <c r="O14" s="20" t="s">
        <v>74</v>
      </c>
      <c r="P14" s="25" t="s">
        <v>398</v>
      </c>
      <c r="Q14" s="24"/>
      <c r="R14" s="23" t="s">
        <v>73</v>
      </c>
      <c r="S14" s="77" t="s">
        <v>12</v>
      </c>
      <c r="T14" s="45">
        <v>13</v>
      </c>
      <c r="U14" s="31">
        <f t="shared" si="0"/>
        <v>705</v>
      </c>
      <c r="V14" s="31">
        <f t="shared" si="1"/>
        <v>0</v>
      </c>
      <c r="W14" s="31">
        <f t="shared" si="2"/>
        <v>0</v>
      </c>
      <c r="X14" s="24">
        <v>42614</v>
      </c>
      <c r="Y14" s="36"/>
      <c r="Z14" s="36"/>
      <c r="AA14" s="30"/>
      <c r="AB14" s="37"/>
      <c r="AD14" s="108"/>
      <c r="AE14" s="38">
        <v>2115</v>
      </c>
      <c r="AF14" s="31"/>
      <c r="AG14" s="31"/>
    </row>
    <row r="15" spans="1:33" ht="25.5">
      <c r="A15" s="74"/>
      <c r="B15" s="22">
        <v>7</v>
      </c>
      <c r="C15" s="150" t="s">
        <v>25</v>
      </c>
      <c r="D15" s="142"/>
      <c r="E15" s="20"/>
      <c r="F15" s="110">
        <v>7492089126</v>
      </c>
      <c r="G15" s="20" t="s">
        <v>81</v>
      </c>
      <c r="H15" s="20" t="s">
        <v>105</v>
      </c>
      <c r="I15" s="21" t="s">
        <v>98</v>
      </c>
      <c r="J15" s="20" t="s">
        <v>106</v>
      </c>
      <c r="K15" s="65" t="s">
        <v>107</v>
      </c>
      <c r="L15" s="26" t="s">
        <v>70</v>
      </c>
      <c r="M15" s="26" t="s">
        <v>71</v>
      </c>
      <c r="N15" s="22" t="s">
        <v>72</v>
      </c>
      <c r="O15" s="20" t="s">
        <v>74</v>
      </c>
      <c r="P15" s="25" t="s">
        <v>398</v>
      </c>
      <c r="Q15" s="24"/>
      <c r="R15" s="23" t="s">
        <v>73</v>
      </c>
      <c r="S15" s="77" t="s">
        <v>12</v>
      </c>
      <c r="T15" s="45">
        <v>5</v>
      </c>
      <c r="U15" s="31">
        <f t="shared" si="0"/>
        <v>22</v>
      </c>
      <c r="V15" s="31">
        <f t="shared" si="1"/>
        <v>0</v>
      </c>
      <c r="W15" s="31">
        <f t="shared" si="2"/>
        <v>0</v>
      </c>
      <c r="X15" s="24">
        <v>42614</v>
      </c>
      <c r="Y15" s="36"/>
      <c r="Z15" s="36"/>
      <c r="AA15" s="30"/>
      <c r="AB15" s="37"/>
      <c r="AD15" s="108"/>
      <c r="AE15" s="38">
        <v>66</v>
      </c>
      <c r="AF15" s="31"/>
      <c r="AG15" s="31"/>
    </row>
    <row r="16" spans="1:33" ht="25.5">
      <c r="A16" s="74"/>
      <c r="B16" s="22">
        <v>8</v>
      </c>
      <c r="C16" s="150" t="s">
        <v>25</v>
      </c>
      <c r="D16" s="142"/>
      <c r="E16" s="20"/>
      <c r="F16" s="110">
        <v>7492089126</v>
      </c>
      <c r="G16" s="20" t="s">
        <v>81</v>
      </c>
      <c r="H16" s="20" t="s">
        <v>108</v>
      </c>
      <c r="I16" s="21" t="s">
        <v>98</v>
      </c>
      <c r="J16" s="20" t="s">
        <v>106</v>
      </c>
      <c r="K16" s="65" t="s">
        <v>109</v>
      </c>
      <c r="L16" s="26" t="s">
        <v>70</v>
      </c>
      <c r="M16" s="26" t="s">
        <v>71</v>
      </c>
      <c r="N16" s="22" t="s">
        <v>72</v>
      </c>
      <c r="O16" s="20" t="s">
        <v>74</v>
      </c>
      <c r="P16" s="25" t="s">
        <v>398</v>
      </c>
      <c r="Q16" s="24"/>
      <c r="R16" s="23" t="s">
        <v>73</v>
      </c>
      <c r="S16" s="77" t="s">
        <v>12</v>
      </c>
      <c r="T16" s="45">
        <v>1</v>
      </c>
      <c r="U16" s="31">
        <f t="shared" si="0"/>
        <v>562.6666666666666</v>
      </c>
      <c r="V16" s="31">
        <f t="shared" si="1"/>
        <v>0</v>
      </c>
      <c r="W16" s="31">
        <f t="shared" si="2"/>
        <v>0</v>
      </c>
      <c r="X16" s="24">
        <v>42614</v>
      </c>
      <c r="Y16" s="36"/>
      <c r="Z16" s="36"/>
      <c r="AA16" s="30"/>
      <c r="AB16" s="37"/>
      <c r="AD16" s="108"/>
      <c r="AE16" s="38">
        <v>1688</v>
      </c>
      <c r="AF16" s="31"/>
      <c r="AG16" s="31"/>
    </row>
    <row r="17" spans="1:33" ht="25.5">
      <c r="A17" s="74"/>
      <c r="B17" s="22">
        <v>9</v>
      </c>
      <c r="C17" s="150" t="s">
        <v>25</v>
      </c>
      <c r="D17" s="142"/>
      <c r="E17" s="20"/>
      <c r="F17" s="110">
        <v>7492089126</v>
      </c>
      <c r="G17" s="20" t="s">
        <v>86</v>
      </c>
      <c r="H17" s="20" t="s">
        <v>110</v>
      </c>
      <c r="I17" s="21" t="s">
        <v>98</v>
      </c>
      <c r="J17" s="20" t="s">
        <v>106</v>
      </c>
      <c r="K17" s="65" t="s">
        <v>111</v>
      </c>
      <c r="L17" s="26" t="s">
        <v>70</v>
      </c>
      <c r="M17" s="26" t="s">
        <v>71</v>
      </c>
      <c r="N17" s="22" t="s">
        <v>72</v>
      </c>
      <c r="O17" s="20" t="s">
        <v>74</v>
      </c>
      <c r="P17" s="25" t="s">
        <v>398</v>
      </c>
      <c r="Q17" s="24"/>
      <c r="R17" s="23" t="s">
        <v>73</v>
      </c>
      <c r="S17" s="77" t="s">
        <v>12</v>
      </c>
      <c r="T17" s="45">
        <v>6</v>
      </c>
      <c r="U17" s="31">
        <f t="shared" si="0"/>
        <v>3589.3333333333335</v>
      </c>
      <c r="V17" s="31">
        <f t="shared" si="1"/>
        <v>0</v>
      </c>
      <c r="W17" s="31">
        <f t="shared" si="2"/>
        <v>0</v>
      </c>
      <c r="X17" s="24">
        <v>42614</v>
      </c>
      <c r="Y17" s="36"/>
      <c r="Z17" s="36"/>
      <c r="AA17" s="30"/>
      <c r="AB17" s="37"/>
      <c r="AD17" s="108"/>
      <c r="AE17" s="38">
        <v>10768</v>
      </c>
      <c r="AF17" s="31"/>
      <c r="AG17" s="31"/>
    </row>
    <row r="18" spans="1:33" ht="25.5">
      <c r="A18" s="74"/>
      <c r="B18" s="22">
        <v>10</v>
      </c>
      <c r="C18" s="150" t="s">
        <v>25</v>
      </c>
      <c r="D18" s="142"/>
      <c r="E18" s="20"/>
      <c r="F18" s="110">
        <v>7492089126</v>
      </c>
      <c r="G18" s="20" t="s">
        <v>81</v>
      </c>
      <c r="H18" s="20" t="s">
        <v>83</v>
      </c>
      <c r="I18" s="21" t="s">
        <v>98</v>
      </c>
      <c r="J18" s="20" t="s">
        <v>106</v>
      </c>
      <c r="K18" s="65" t="s">
        <v>112</v>
      </c>
      <c r="L18" s="26" t="s">
        <v>70</v>
      </c>
      <c r="M18" s="26" t="s">
        <v>71</v>
      </c>
      <c r="N18" s="22" t="s">
        <v>72</v>
      </c>
      <c r="O18" s="20" t="s">
        <v>74</v>
      </c>
      <c r="P18" s="25" t="s">
        <v>398</v>
      </c>
      <c r="Q18" s="24"/>
      <c r="R18" s="23" t="s">
        <v>73</v>
      </c>
      <c r="S18" s="77" t="s">
        <v>24</v>
      </c>
      <c r="T18" s="45">
        <v>3</v>
      </c>
      <c r="U18" s="31">
        <f t="shared" si="0"/>
        <v>18.333333333333332</v>
      </c>
      <c r="V18" s="31">
        <f t="shared" si="1"/>
        <v>0</v>
      </c>
      <c r="W18" s="31">
        <f t="shared" si="2"/>
        <v>0</v>
      </c>
      <c r="X18" s="24">
        <v>42614</v>
      </c>
      <c r="Y18" s="36"/>
      <c r="Z18" s="36"/>
      <c r="AA18" s="30"/>
      <c r="AB18" s="37"/>
      <c r="AD18" s="108"/>
      <c r="AE18" s="38">
        <v>55</v>
      </c>
      <c r="AF18" s="31"/>
      <c r="AG18" s="31"/>
    </row>
    <row r="19" spans="1:33" ht="25.5">
      <c r="A19" s="74"/>
      <c r="B19" s="22">
        <v>11</v>
      </c>
      <c r="C19" s="150" t="s">
        <v>25</v>
      </c>
      <c r="D19" s="142"/>
      <c r="E19" s="20"/>
      <c r="F19" s="110">
        <v>7492089126</v>
      </c>
      <c r="G19" s="20" t="s">
        <v>86</v>
      </c>
      <c r="H19" s="20" t="s">
        <v>113</v>
      </c>
      <c r="I19" s="21" t="s">
        <v>98</v>
      </c>
      <c r="J19" s="20" t="s">
        <v>114</v>
      </c>
      <c r="K19" s="65" t="s">
        <v>115</v>
      </c>
      <c r="L19" s="26" t="s">
        <v>70</v>
      </c>
      <c r="M19" s="26" t="s">
        <v>71</v>
      </c>
      <c r="N19" s="22" t="s">
        <v>72</v>
      </c>
      <c r="O19" s="20" t="s">
        <v>74</v>
      </c>
      <c r="P19" s="25" t="s">
        <v>398</v>
      </c>
      <c r="Q19" s="24"/>
      <c r="R19" s="23" t="s">
        <v>73</v>
      </c>
      <c r="S19" s="77" t="s">
        <v>12</v>
      </c>
      <c r="T19" s="45">
        <v>5</v>
      </c>
      <c r="U19" s="31">
        <f t="shared" si="0"/>
        <v>777.3333333333334</v>
      </c>
      <c r="V19" s="31">
        <f t="shared" si="1"/>
        <v>0</v>
      </c>
      <c r="W19" s="31">
        <f t="shared" si="2"/>
        <v>0</v>
      </c>
      <c r="X19" s="24">
        <v>42614</v>
      </c>
      <c r="Y19" s="36"/>
      <c r="Z19" s="36"/>
      <c r="AA19" s="30"/>
      <c r="AB19" s="37"/>
      <c r="AD19" s="108"/>
      <c r="AE19" s="38">
        <v>2332</v>
      </c>
      <c r="AF19" s="31"/>
      <c r="AG19" s="31"/>
    </row>
    <row r="20" spans="1:33" ht="25.5">
      <c r="A20" s="74"/>
      <c r="B20" s="22">
        <v>12</v>
      </c>
      <c r="C20" s="150" t="s">
        <v>25</v>
      </c>
      <c r="D20" s="142"/>
      <c r="E20" s="20"/>
      <c r="F20" s="110">
        <v>7492089126</v>
      </c>
      <c r="G20" s="20" t="s">
        <v>81</v>
      </c>
      <c r="H20" s="20" t="s">
        <v>116</v>
      </c>
      <c r="I20" s="21" t="s">
        <v>98</v>
      </c>
      <c r="J20" s="20" t="s">
        <v>114</v>
      </c>
      <c r="K20" s="65" t="s">
        <v>117</v>
      </c>
      <c r="L20" s="26" t="s">
        <v>70</v>
      </c>
      <c r="M20" s="26" t="s">
        <v>71</v>
      </c>
      <c r="N20" s="22" t="s">
        <v>72</v>
      </c>
      <c r="O20" s="20" t="s">
        <v>74</v>
      </c>
      <c r="P20" s="25" t="s">
        <v>398</v>
      </c>
      <c r="Q20" s="24"/>
      <c r="R20" s="23" t="s">
        <v>73</v>
      </c>
      <c r="S20" s="77" t="s">
        <v>24</v>
      </c>
      <c r="T20" s="45">
        <v>5</v>
      </c>
      <c r="U20" s="31">
        <f t="shared" si="0"/>
        <v>0.3333333333333333</v>
      </c>
      <c r="V20" s="31">
        <f t="shared" si="1"/>
        <v>0</v>
      </c>
      <c r="W20" s="31">
        <f t="shared" si="2"/>
        <v>0</v>
      </c>
      <c r="X20" s="24">
        <v>42614</v>
      </c>
      <c r="Y20" s="36"/>
      <c r="Z20" s="36"/>
      <c r="AA20" s="30"/>
      <c r="AB20" s="37"/>
      <c r="AD20" s="108"/>
      <c r="AE20" s="38">
        <v>1</v>
      </c>
      <c r="AF20" s="31"/>
      <c r="AG20" s="31"/>
    </row>
    <row r="21" spans="1:33" ht="25.5">
      <c r="A21" s="74"/>
      <c r="B21" s="22">
        <v>13</v>
      </c>
      <c r="C21" s="150" t="s">
        <v>25</v>
      </c>
      <c r="D21" s="142"/>
      <c r="E21" s="20"/>
      <c r="F21" s="110">
        <v>7492089126</v>
      </c>
      <c r="G21" s="20" t="s">
        <v>81</v>
      </c>
      <c r="H21" s="20" t="s">
        <v>118</v>
      </c>
      <c r="I21" s="21" t="s">
        <v>98</v>
      </c>
      <c r="J21" s="20" t="s">
        <v>114</v>
      </c>
      <c r="K21" s="65" t="s">
        <v>119</v>
      </c>
      <c r="L21" s="26" t="s">
        <v>70</v>
      </c>
      <c r="M21" s="26" t="s">
        <v>71</v>
      </c>
      <c r="N21" s="22" t="s">
        <v>72</v>
      </c>
      <c r="O21" s="20" t="s">
        <v>74</v>
      </c>
      <c r="P21" s="25" t="s">
        <v>398</v>
      </c>
      <c r="Q21" s="24"/>
      <c r="R21" s="23" t="s">
        <v>73</v>
      </c>
      <c r="S21" s="77" t="s">
        <v>24</v>
      </c>
      <c r="T21" s="45">
        <v>1</v>
      </c>
      <c r="U21" s="31">
        <f t="shared" si="0"/>
        <v>25.666666666666668</v>
      </c>
      <c r="V21" s="31">
        <f t="shared" si="1"/>
        <v>0</v>
      </c>
      <c r="W21" s="31">
        <f t="shared" si="2"/>
        <v>0</v>
      </c>
      <c r="X21" s="24">
        <v>42614</v>
      </c>
      <c r="Y21" s="36"/>
      <c r="Z21" s="36"/>
      <c r="AA21" s="30"/>
      <c r="AB21" s="37"/>
      <c r="AD21" s="108"/>
      <c r="AE21" s="38">
        <v>77</v>
      </c>
      <c r="AF21" s="31"/>
      <c r="AG21" s="31"/>
    </row>
    <row r="22" spans="1:33" ht="25.5">
      <c r="A22" s="74"/>
      <c r="B22" s="22">
        <v>14</v>
      </c>
      <c r="C22" s="150" t="s">
        <v>25</v>
      </c>
      <c r="D22" s="142"/>
      <c r="E22" s="20"/>
      <c r="F22" s="110">
        <v>7492089126</v>
      </c>
      <c r="G22" s="20" t="s">
        <v>75</v>
      </c>
      <c r="H22" s="20" t="s">
        <v>118</v>
      </c>
      <c r="I22" s="21" t="s">
        <v>98</v>
      </c>
      <c r="J22" s="20" t="s">
        <v>114</v>
      </c>
      <c r="K22" s="65" t="s">
        <v>120</v>
      </c>
      <c r="L22" s="26" t="s">
        <v>70</v>
      </c>
      <c r="M22" s="26" t="s">
        <v>71</v>
      </c>
      <c r="N22" s="22" t="s">
        <v>72</v>
      </c>
      <c r="O22" s="20" t="s">
        <v>74</v>
      </c>
      <c r="P22" s="25" t="s">
        <v>398</v>
      </c>
      <c r="Q22" s="24"/>
      <c r="R22" s="23" t="s">
        <v>73</v>
      </c>
      <c r="S22" s="77" t="s">
        <v>12</v>
      </c>
      <c r="T22" s="45">
        <v>15</v>
      </c>
      <c r="U22" s="31">
        <f t="shared" si="0"/>
        <v>7430.333333333333</v>
      </c>
      <c r="V22" s="31">
        <f t="shared" si="1"/>
        <v>0</v>
      </c>
      <c r="W22" s="31">
        <f t="shared" si="2"/>
        <v>0</v>
      </c>
      <c r="X22" s="24">
        <v>42614</v>
      </c>
      <c r="Y22" s="36"/>
      <c r="Z22" s="36"/>
      <c r="AA22" s="30"/>
      <c r="AB22" s="37"/>
      <c r="AD22" s="108"/>
      <c r="AE22" s="38">
        <v>22291</v>
      </c>
      <c r="AF22" s="31"/>
      <c r="AG22" s="31"/>
    </row>
    <row r="23" spans="1:33" ht="25.5">
      <c r="A23" s="74"/>
      <c r="B23" s="22">
        <v>15</v>
      </c>
      <c r="C23" s="150" t="s">
        <v>25</v>
      </c>
      <c r="D23" s="142"/>
      <c r="E23" s="20"/>
      <c r="F23" s="110">
        <v>7492089126</v>
      </c>
      <c r="G23" s="20" t="s">
        <v>86</v>
      </c>
      <c r="H23" s="20" t="s">
        <v>121</v>
      </c>
      <c r="I23" s="21" t="s">
        <v>98</v>
      </c>
      <c r="J23" s="20" t="s">
        <v>122</v>
      </c>
      <c r="K23" s="65" t="s">
        <v>123</v>
      </c>
      <c r="L23" s="26" t="s">
        <v>70</v>
      </c>
      <c r="M23" s="26" t="s">
        <v>71</v>
      </c>
      <c r="N23" s="22" t="s">
        <v>72</v>
      </c>
      <c r="O23" s="20" t="s">
        <v>74</v>
      </c>
      <c r="P23" s="25" t="s">
        <v>398</v>
      </c>
      <c r="Q23" s="24"/>
      <c r="R23" s="23" t="s">
        <v>73</v>
      </c>
      <c r="S23" s="77" t="s">
        <v>12</v>
      </c>
      <c r="T23" s="45">
        <v>13</v>
      </c>
      <c r="U23" s="31">
        <f t="shared" si="0"/>
        <v>2826</v>
      </c>
      <c r="V23" s="31">
        <f t="shared" si="1"/>
        <v>0</v>
      </c>
      <c r="W23" s="31">
        <f t="shared" si="2"/>
        <v>0</v>
      </c>
      <c r="X23" s="24">
        <v>42614</v>
      </c>
      <c r="Y23" s="36"/>
      <c r="Z23" s="36"/>
      <c r="AA23" s="30"/>
      <c r="AB23" s="37"/>
      <c r="AD23" s="108"/>
      <c r="AE23" s="38">
        <v>8478</v>
      </c>
      <c r="AF23" s="31"/>
      <c r="AG23" s="31"/>
    </row>
    <row r="24" spans="1:33" ht="25.5">
      <c r="A24" s="74"/>
      <c r="B24" s="22">
        <v>16</v>
      </c>
      <c r="C24" s="150" t="s">
        <v>25</v>
      </c>
      <c r="D24" s="142"/>
      <c r="E24" s="20"/>
      <c r="F24" s="110">
        <v>7492089126</v>
      </c>
      <c r="G24" s="20" t="s">
        <v>81</v>
      </c>
      <c r="H24" s="20" t="s">
        <v>124</v>
      </c>
      <c r="I24" s="21" t="s">
        <v>125</v>
      </c>
      <c r="J24" s="20" t="s">
        <v>126</v>
      </c>
      <c r="K24" s="65" t="s">
        <v>127</v>
      </c>
      <c r="L24" s="26" t="s">
        <v>70</v>
      </c>
      <c r="M24" s="26" t="s">
        <v>71</v>
      </c>
      <c r="N24" s="22" t="s">
        <v>72</v>
      </c>
      <c r="O24" s="20" t="s">
        <v>74</v>
      </c>
      <c r="P24" s="25" t="s">
        <v>398</v>
      </c>
      <c r="Q24" s="24"/>
      <c r="R24" s="23" t="s">
        <v>73</v>
      </c>
      <c r="S24" s="77" t="s">
        <v>24</v>
      </c>
      <c r="T24" s="45">
        <v>1</v>
      </c>
      <c r="U24" s="31">
        <f t="shared" si="0"/>
        <v>0.3333333333333333</v>
      </c>
      <c r="V24" s="31">
        <f t="shared" si="1"/>
        <v>0</v>
      </c>
      <c r="W24" s="31">
        <f t="shared" si="2"/>
        <v>0</v>
      </c>
      <c r="X24" s="24">
        <v>42614</v>
      </c>
      <c r="Y24" s="36"/>
      <c r="Z24" s="36"/>
      <c r="AA24" s="30"/>
      <c r="AB24" s="37"/>
      <c r="AD24" s="108"/>
      <c r="AE24" s="38">
        <v>1</v>
      </c>
      <c r="AF24" s="31"/>
      <c r="AG24" s="31"/>
    </row>
    <row r="25" spans="1:33" ht="25.5">
      <c r="A25" s="74"/>
      <c r="B25" s="22">
        <v>17</v>
      </c>
      <c r="C25" s="150" t="s">
        <v>25</v>
      </c>
      <c r="D25" s="142"/>
      <c r="E25" s="20"/>
      <c r="F25" s="110">
        <v>7492089126</v>
      </c>
      <c r="G25" s="20" t="s">
        <v>128</v>
      </c>
      <c r="H25" s="20" t="s">
        <v>129</v>
      </c>
      <c r="I25" s="21" t="s">
        <v>98</v>
      </c>
      <c r="J25" s="20" t="s">
        <v>126</v>
      </c>
      <c r="K25" s="65" t="s">
        <v>130</v>
      </c>
      <c r="L25" s="26" t="s">
        <v>70</v>
      </c>
      <c r="M25" s="26" t="s">
        <v>71</v>
      </c>
      <c r="N25" s="22" t="s">
        <v>72</v>
      </c>
      <c r="O25" s="20" t="s">
        <v>74</v>
      </c>
      <c r="P25" s="25" t="s">
        <v>398</v>
      </c>
      <c r="Q25" s="24"/>
      <c r="R25" s="23" t="s">
        <v>73</v>
      </c>
      <c r="S25" s="77" t="s">
        <v>12</v>
      </c>
      <c r="T25" s="45">
        <v>13</v>
      </c>
      <c r="U25" s="31">
        <f t="shared" si="0"/>
        <v>6.333333333333333</v>
      </c>
      <c r="V25" s="31">
        <f t="shared" si="1"/>
        <v>0</v>
      </c>
      <c r="W25" s="31">
        <f t="shared" si="2"/>
        <v>0</v>
      </c>
      <c r="X25" s="24">
        <v>42614</v>
      </c>
      <c r="Y25" s="36"/>
      <c r="Z25" s="36"/>
      <c r="AA25" s="30"/>
      <c r="AB25" s="37"/>
      <c r="AD25" s="108"/>
      <c r="AE25" s="38">
        <v>19</v>
      </c>
      <c r="AF25" s="31"/>
      <c r="AG25" s="31"/>
    </row>
    <row r="26" spans="1:33" ht="25.5">
      <c r="A26" s="74"/>
      <c r="B26" s="22">
        <v>18</v>
      </c>
      <c r="C26" s="150" t="s">
        <v>25</v>
      </c>
      <c r="D26" s="142"/>
      <c r="E26" s="20"/>
      <c r="F26" s="110">
        <v>7492089126</v>
      </c>
      <c r="G26" s="20" t="s">
        <v>81</v>
      </c>
      <c r="H26" s="20" t="s">
        <v>131</v>
      </c>
      <c r="I26" s="21" t="s">
        <v>98</v>
      </c>
      <c r="J26" s="20" t="s">
        <v>103</v>
      </c>
      <c r="K26" s="65" t="s">
        <v>132</v>
      </c>
      <c r="L26" s="26" t="s">
        <v>70</v>
      </c>
      <c r="M26" s="26" t="s">
        <v>71</v>
      </c>
      <c r="N26" s="22" t="s">
        <v>72</v>
      </c>
      <c r="O26" s="20" t="s">
        <v>74</v>
      </c>
      <c r="P26" s="25" t="s">
        <v>398</v>
      </c>
      <c r="Q26" s="24"/>
      <c r="R26" s="23" t="s">
        <v>73</v>
      </c>
      <c r="S26" s="77" t="s">
        <v>24</v>
      </c>
      <c r="T26" s="45">
        <v>2</v>
      </c>
      <c r="U26" s="31">
        <f t="shared" si="0"/>
        <v>322.6666666666667</v>
      </c>
      <c r="V26" s="31">
        <f t="shared" si="1"/>
        <v>0</v>
      </c>
      <c r="W26" s="31">
        <f t="shared" si="2"/>
        <v>0</v>
      </c>
      <c r="X26" s="24">
        <v>42614</v>
      </c>
      <c r="Y26" s="36"/>
      <c r="Z26" s="36"/>
      <c r="AA26" s="30"/>
      <c r="AB26" s="37"/>
      <c r="AD26" s="108"/>
      <c r="AE26" s="38">
        <v>968</v>
      </c>
      <c r="AF26" s="31"/>
      <c r="AG26" s="31"/>
    </row>
    <row r="27" spans="1:33" ht="25.5">
      <c r="A27" s="74"/>
      <c r="B27" s="22">
        <v>19</v>
      </c>
      <c r="C27" s="150" t="s">
        <v>25</v>
      </c>
      <c r="D27" s="142"/>
      <c r="E27" s="20"/>
      <c r="F27" s="110">
        <v>7492089126</v>
      </c>
      <c r="G27" s="20" t="s">
        <v>133</v>
      </c>
      <c r="H27" s="20" t="s">
        <v>80</v>
      </c>
      <c r="I27" s="21" t="s">
        <v>98</v>
      </c>
      <c r="J27" s="20" t="s">
        <v>25</v>
      </c>
      <c r="K27" s="65" t="s">
        <v>134</v>
      </c>
      <c r="L27" s="26" t="s">
        <v>70</v>
      </c>
      <c r="M27" s="26" t="s">
        <v>71</v>
      </c>
      <c r="N27" s="22" t="s">
        <v>72</v>
      </c>
      <c r="O27" s="20" t="s">
        <v>74</v>
      </c>
      <c r="P27" s="25" t="s">
        <v>398</v>
      </c>
      <c r="Q27" s="24"/>
      <c r="R27" s="23" t="s">
        <v>73</v>
      </c>
      <c r="S27" s="77" t="s">
        <v>12</v>
      </c>
      <c r="T27" s="45">
        <v>1</v>
      </c>
      <c r="U27" s="31">
        <f t="shared" si="0"/>
        <v>237</v>
      </c>
      <c r="V27" s="31">
        <f t="shared" si="1"/>
        <v>0</v>
      </c>
      <c r="W27" s="31">
        <f t="shared" si="2"/>
        <v>0</v>
      </c>
      <c r="X27" s="24">
        <v>42614</v>
      </c>
      <c r="Y27" s="36"/>
      <c r="Z27" s="36"/>
      <c r="AA27" s="30"/>
      <c r="AB27" s="37"/>
      <c r="AD27" s="108"/>
      <c r="AE27" s="38">
        <v>711</v>
      </c>
      <c r="AF27" s="31"/>
      <c r="AG27" s="31"/>
    </row>
    <row r="28" spans="1:33" ht="25.5">
      <c r="A28" s="74"/>
      <c r="B28" s="22">
        <v>20</v>
      </c>
      <c r="C28" s="150" t="s">
        <v>25</v>
      </c>
      <c r="D28" s="142"/>
      <c r="E28" s="20"/>
      <c r="F28" s="110">
        <v>7492089126</v>
      </c>
      <c r="G28" s="20" t="s">
        <v>81</v>
      </c>
      <c r="H28" s="20" t="s">
        <v>135</v>
      </c>
      <c r="I28" s="21" t="s">
        <v>98</v>
      </c>
      <c r="J28" s="20" t="s">
        <v>25</v>
      </c>
      <c r="K28" s="65" t="s">
        <v>136</v>
      </c>
      <c r="L28" s="26" t="s">
        <v>70</v>
      </c>
      <c r="M28" s="26" t="s">
        <v>71</v>
      </c>
      <c r="N28" s="22" t="s">
        <v>72</v>
      </c>
      <c r="O28" s="20" t="s">
        <v>74</v>
      </c>
      <c r="P28" s="25" t="s">
        <v>398</v>
      </c>
      <c r="Q28" s="24"/>
      <c r="R28" s="23" t="s">
        <v>73</v>
      </c>
      <c r="S28" s="77" t="s">
        <v>24</v>
      </c>
      <c r="T28" s="45">
        <v>5</v>
      </c>
      <c r="U28" s="31">
        <f t="shared" si="0"/>
        <v>44.666666666666664</v>
      </c>
      <c r="V28" s="31">
        <f t="shared" si="1"/>
        <v>0</v>
      </c>
      <c r="W28" s="31">
        <f t="shared" si="2"/>
        <v>0</v>
      </c>
      <c r="X28" s="24">
        <v>42614</v>
      </c>
      <c r="Y28" s="36"/>
      <c r="Z28" s="36"/>
      <c r="AA28" s="30"/>
      <c r="AB28" s="37"/>
      <c r="AD28" s="108"/>
      <c r="AE28" s="38">
        <v>134</v>
      </c>
      <c r="AF28" s="31"/>
      <c r="AG28" s="31"/>
    </row>
    <row r="29" spans="1:33" ht="25.5">
      <c r="A29" s="74"/>
      <c r="B29" s="22">
        <v>21</v>
      </c>
      <c r="C29" s="150" t="s">
        <v>25</v>
      </c>
      <c r="D29" s="142"/>
      <c r="E29" s="20"/>
      <c r="F29" s="110">
        <v>7492089126</v>
      </c>
      <c r="G29" s="20" t="s">
        <v>81</v>
      </c>
      <c r="H29" s="20" t="s">
        <v>137</v>
      </c>
      <c r="I29" s="21" t="s">
        <v>98</v>
      </c>
      <c r="J29" s="20" t="s">
        <v>25</v>
      </c>
      <c r="K29" s="65" t="s">
        <v>138</v>
      </c>
      <c r="L29" s="26" t="s">
        <v>70</v>
      </c>
      <c r="M29" s="26" t="s">
        <v>71</v>
      </c>
      <c r="N29" s="22" t="s">
        <v>72</v>
      </c>
      <c r="O29" s="20" t="s">
        <v>74</v>
      </c>
      <c r="P29" s="25" t="s">
        <v>398</v>
      </c>
      <c r="Q29" s="24"/>
      <c r="R29" s="23" t="s">
        <v>73</v>
      </c>
      <c r="S29" s="77" t="s">
        <v>24</v>
      </c>
      <c r="T29" s="45">
        <v>3</v>
      </c>
      <c r="U29" s="31">
        <f t="shared" si="0"/>
        <v>116</v>
      </c>
      <c r="V29" s="31">
        <f t="shared" si="1"/>
        <v>0</v>
      </c>
      <c r="W29" s="31">
        <f t="shared" si="2"/>
        <v>0</v>
      </c>
      <c r="X29" s="24">
        <v>42614</v>
      </c>
      <c r="Y29" s="36"/>
      <c r="Z29" s="36"/>
      <c r="AA29" s="30"/>
      <c r="AB29" s="37"/>
      <c r="AD29" s="108"/>
      <c r="AE29" s="38">
        <v>348</v>
      </c>
      <c r="AF29" s="31"/>
      <c r="AG29" s="31"/>
    </row>
    <row r="30" spans="1:33" ht="25.5">
      <c r="A30" s="74"/>
      <c r="B30" s="22">
        <v>22</v>
      </c>
      <c r="C30" s="150" t="s">
        <v>25</v>
      </c>
      <c r="D30" s="142"/>
      <c r="E30" s="20"/>
      <c r="F30" s="110">
        <v>7492089126</v>
      </c>
      <c r="G30" s="20" t="s">
        <v>81</v>
      </c>
      <c r="H30" s="20" t="s">
        <v>139</v>
      </c>
      <c r="I30" s="21" t="s">
        <v>98</v>
      </c>
      <c r="J30" s="20" t="s">
        <v>25</v>
      </c>
      <c r="K30" s="65" t="s">
        <v>140</v>
      </c>
      <c r="L30" s="26" t="s">
        <v>70</v>
      </c>
      <c r="M30" s="26" t="s">
        <v>71</v>
      </c>
      <c r="N30" s="22" t="s">
        <v>72</v>
      </c>
      <c r="O30" s="20" t="s">
        <v>74</v>
      </c>
      <c r="P30" s="25" t="s">
        <v>398</v>
      </c>
      <c r="Q30" s="24"/>
      <c r="R30" s="23" t="s">
        <v>73</v>
      </c>
      <c r="S30" s="77" t="s">
        <v>24</v>
      </c>
      <c r="T30" s="45">
        <v>3</v>
      </c>
      <c r="U30" s="31">
        <f t="shared" si="0"/>
        <v>523.3333333333334</v>
      </c>
      <c r="V30" s="31">
        <f t="shared" si="1"/>
        <v>0</v>
      </c>
      <c r="W30" s="31">
        <f t="shared" si="2"/>
        <v>0</v>
      </c>
      <c r="X30" s="24">
        <v>42614</v>
      </c>
      <c r="Y30" s="36"/>
      <c r="Z30" s="36"/>
      <c r="AA30" s="30"/>
      <c r="AB30" s="37"/>
      <c r="AD30" s="108"/>
      <c r="AE30" s="38">
        <v>1570</v>
      </c>
      <c r="AF30" s="31"/>
      <c r="AG30" s="31"/>
    </row>
    <row r="31" spans="1:33" ht="25.5">
      <c r="A31" s="74"/>
      <c r="B31" s="22">
        <v>23</v>
      </c>
      <c r="C31" s="150" t="s">
        <v>25</v>
      </c>
      <c r="D31" s="142"/>
      <c r="E31" s="20"/>
      <c r="F31" s="110">
        <v>7492089126</v>
      </c>
      <c r="G31" s="20" t="s">
        <v>81</v>
      </c>
      <c r="H31" s="20" t="s">
        <v>141</v>
      </c>
      <c r="I31" s="21" t="s">
        <v>98</v>
      </c>
      <c r="J31" s="20" t="s">
        <v>25</v>
      </c>
      <c r="K31" s="65" t="s">
        <v>142</v>
      </c>
      <c r="L31" s="26" t="s">
        <v>70</v>
      </c>
      <c r="M31" s="26" t="s">
        <v>71</v>
      </c>
      <c r="N31" s="22" t="s">
        <v>72</v>
      </c>
      <c r="O31" s="20" t="s">
        <v>74</v>
      </c>
      <c r="P31" s="25" t="s">
        <v>398</v>
      </c>
      <c r="Q31" s="24"/>
      <c r="R31" s="23" t="s">
        <v>73</v>
      </c>
      <c r="S31" s="77" t="s">
        <v>24</v>
      </c>
      <c r="T31" s="45">
        <v>3</v>
      </c>
      <c r="U31" s="31">
        <f t="shared" si="0"/>
        <v>12.666666666666666</v>
      </c>
      <c r="V31" s="31">
        <f t="shared" si="1"/>
        <v>0</v>
      </c>
      <c r="W31" s="31">
        <f t="shared" si="2"/>
        <v>0</v>
      </c>
      <c r="X31" s="24">
        <v>42614</v>
      </c>
      <c r="Y31" s="36"/>
      <c r="Z31" s="36"/>
      <c r="AA31" s="30"/>
      <c r="AB31" s="37"/>
      <c r="AD31" s="108"/>
      <c r="AE31" s="38">
        <v>38</v>
      </c>
      <c r="AF31" s="31"/>
      <c r="AG31" s="31"/>
    </row>
    <row r="32" spans="1:33" ht="25.5">
      <c r="A32" s="74"/>
      <c r="B32" s="22">
        <v>24</v>
      </c>
      <c r="C32" s="150" t="s">
        <v>25</v>
      </c>
      <c r="D32" s="142"/>
      <c r="E32" s="20"/>
      <c r="F32" s="110">
        <v>7492089126</v>
      </c>
      <c r="G32" s="20" t="s">
        <v>81</v>
      </c>
      <c r="H32" s="20" t="s">
        <v>143</v>
      </c>
      <c r="I32" s="21" t="s">
        <v>98</v>
      </c>
      <c r="J32" s="20" t="s">
        <v>25</v>
      </c>
      <c r="K32" s="65" t="s">
        <v>144</v>
      </c>
      <c r="L32" s="26" t="s">
        <v>70</v>
      </c>
      <c r="M32" s="26" t="s">
        <v>71</v>
      </c>
      <c r="N32" s="22" t="s">
        <v>72</v>
      </c>
      <c r="O32" s="20" t="s">
        <v>74</v>
      </c>
      <c r="P32" s="25" t="s">
        <v>398</v>
      </c>
      <c r="Q32" s="24"/>
      <c r="R32" s="23" t="s">
        <v>73</v>
      </c>
      <c r="S32" s="77" t="s">
        <v>12</v>
      </c>
      <c r="T32" s="45">
        <v>5</v>
      </c>
      <c r="U32" s="31">
        <f t="shared" si="0"/>
        <v>617.6666666666666</v>
      </c>
      <c r="V32" s="31">
        <f t="shared" si="1"/>
        <v>0</v>
      </c>
      <c r="W32" s="31">
        <f t="shared" si="2"/>
        <v>0</v>
      </c>
      <c r="X32" s="24">
        <v>42614</v>
      </c>
      <c r="Y32" s="36"/>
      <c r="Z32" s="36"/>
      <c r="AA32" s="30"/>
      <c r="AB32" s="37"/>
      <c r="AD32" s="108"/>
      <c r="AE32" s="38">
        <v>1853</v>
      </c>
      <c r="AF32" s="31"/>
      <c r="AG32" s="31"/>
    </row>
    <row r="33" spans="1:33" ht="25.5">
      <c r="A33" s="74"/>
      <c r="B33" s="22">
        <v>25</v>
      </c>
      <c r="C33" s="150" t="s">
        <v>25</v>
      </c>
      <c r="D33" s="142"/>
      <c r="E33" s="20"/>
      <c r="F33" s="110">
        <v>7492089126</v>
      </c>
      <c r="G33" s="20" t="s">
        <v>76</v>
      </c>
      <c r="H33" s="20" t="s">
        <v>145</v>
      </c>
      <c r="I33" s="21" t="s">
        <v>98</v>
      </c>
      <c r="J33" s="20" t="s">
        <v>25</v>
      </c>
      <c r="K33" s="65" t="s">
        <v>146</v>
      </c>
      <c r="L33" s="26" t="s">
        <v>70</v>
      </c>
      <c r="M33" s="26" t="s">
        <v>71</v>
      </c>
      <c r="N33" s="22" t="s">
        <v>72</v>
      </c>
      <c r="O33" s="20" t="s">
        <v>74</v>
      </c>
      <c r="P33" s="25" t="s">
        <v>398</v>
      </c>
      <c r="Q33" s="24"/>
      <c r="R33" s="23" t="s">
        <v>73</v>
      </c>
      <c r="S33" s="77" t="s">
        <v>12</v>
      </c>
      <c r="T33" s="45">
        <v>39</v>
      </c>
      <c r="U33" s="31">
        <f t="shared" si="0"/>
        <v>9609</v>
      </c>
      <c r="V33" s="31">
        <f t="shared" si="1"/>
        <v>0</v>
      </c>
      <c r="W33" s="31">
        <f t="shared" si="2"/>
        <v>0</v>
      </c>
      <c r="X33" s="24">
        <v>42614</v>
      </c>
      <c r="Y33" s="36"/>
      <c r="Z33" s="36"/>
      <c r="AA33" s="30"/>
      <c r="AB33" s="37"/>
      <c r="AD33" s="108"/>
      <c r="AE33" s="38">
        <v>28827</v>
      </c>
      <c r="AF33" s="31"/>
      <c r="AG33" s="31"/>
    </row>
    <row r="34" spans="1:33" ht="25.5">
      <c r="A34" s="74"/>
      <c r="B34" s="22">
        <v>26</v>
      </c>
      <c r="C34" s="150" t="s">
        <v>25</v>
      </c>
      <c r="D34" s="142"/>
      <c r="E34" s="20"/>
      <c r="F34" s="110">
        <v>7492089126</v>
      </c>
      <c r="G34" s="20" t="s">
        <v>81</v>
      </c>
      <c r="H34" s="20" t="s">
        <v>147</v>
      </c>
      <c r="I34" s="21" t="s">
        <v>125</v>
      </c>
      <c r="J34" s="20" t="s">
        <v>126</v>
      </c>
      <c r="K34" s="65" t="s">
        <v>148</v>
      </c>
      <c r="L34" s="26" t="s">
        <v>70</v>
      </c>
      <c r="M34" s="26" t="s">
        <v>71</v>
      </c>
      <c r="N34" s="22" t="s">
        <v>72</v>
      </c>
      <c r="O34" s="20" t="s">
        <v>74</v>
      </c>
      <c r="P34" s="25" t="s">
        <v>398</v>
      </c>
      <c r="Q34" s="24"/>
      <c r="R34" s="23" t="s">
        <v>73</v>
      </c>
      <c r="S34" s="77" t="s">
        <v>24</v>
      </c>
      <c r="T34" s="45">
        <v>5</v>
      </c>
      <c r="U34" s="31">
        <f t="shared" si="0"/>
        <v>13</v>
      </c>
      <c r="V34" s="31">
        <f t="shared" si="1"/>
        <v>0</v>
      </c>
      <c r="W34" s="31">
        <f t="shared" si="2"/>
        <v>0</v>
      </c>
      <c r="X34" s="24">
        <v>42614</v>
      </c>
      <c r="Y34" s="36"/>
      <c r="Z34" s="36"/>
      <c r="AA34" s="30"/>
      <c r="AB34" s="37"/>
      <c r="AD34" s="108"/>
      <c r="AE34" s="38">
        <v>39</v>
      </c>
      <c r="AF34" s="31"/>
      <c r="AG34" s="31"/>
    </row>
    <row r="35" spans="1:33" ht="25.5">
      <c r="A35" s="74"/>
      <c r="B35" s="22">
        <v>27</v>
      </c>
      <c r="C35" s="150" t="s">
        <v>25</v>
      </c>
      <c r="D35" s="142"/>
      <c r="E35" s="20"/>
      <c r="F35" s="110">
        <v>7492089126</v>
      </c>
      <c r="G35" s="20" t="s">
        <v>149</v>
      </c>
      <c r="H35" s="20" t="s">
        <v>84</v>
      </c>
      <c r="I35" s="21" t="s">
        <v>88</v>
      </c>
      <c r="J35" s="20" t="s">
        <v>150</v>
      </c>
      <c r="K35" s="65" t="s">
        <v>151</v>
      </c>
      <c r="L35" s="26" t="s">
        <v>70</v>
      </c>
      <c r="M35" s="26" t="s">
        <v>71</v>
      </c>
      <c r="N35" s="22" t="s">
        <v>72</v>
      </c>
      <c r="O35" s="20" t="s">
        <v>74</v>
      </c>
      <c r="P35" s="25" t="s">
        <v>398</v>
      </c>
      <c r="Q35" s="24"/>
      <c r="R35" s="23" t="s">
        <v>73</v>
      </c>
      <c r="S35" s="77" t="s">
        <v>12</v>
      </c>
      <c r="T35" s="45">
        <v>5</v>
      </c>
      <c r="U35" s="31">
        <f t="shared" si="0"/>
        <v>1174.3333333333333</v>
      </c>
      <c r="V35" s="31">
        <f t="shared" si="1"/>
        <v>0</v>
      </c>
      <c r="W35" s="31">
        <f t="shared" si="2"/>
        <v>0</v>
      </c>
      <c r="X35" s="24">
        <v>42614</v>
      </c>
      <c r="Y35" s="36"/>
      <c r="Z35" s="36"/>
      <c r="AA35" s="30"/>
      <c r="AB35" s="37"/>
      <c r="AD35" s="108"/>
      <c r="AE35" s="38">
        <v>3523</v>
      </c>
      <c r="AF35" s="31"/>
      <c r="AG35" s="31"/>
    </row>
    <row r="36" spans="1:33" ht="25.5">
      <c r="A36" s="74"/>
      <c r="B36" s="22">
        <v>28</v>
      </c>
      <c r="C36" s="150" t="s">
        <v>25</v>
      </c>
      <c r="D36" s="142"/>
      <c r="E36" s="20"/>
      <c r="F36" s="110">
        <v>7492089126</v>
      </c>
      <c r="G36" s="20" t="s">
        <v>152</v>
      </c>
      <c r="H36" s="20" t="s">
        <v>153</v>
      </c>
      <c r="I36" s="21" t="s">
        <v>98</v>
      </c>
      <c r="J36" s="20" t="s">
        <v>25</v>
      </c>
      <c r="K36" s="65" t="s">
        <v>154</v>
      </c>
      <c r="L36" s="26" t="s">
        <v>70</v>
      </c>
      <c r="M36" s="26" t="s">
        <v>71</v>
      </c>
      <c r="N36" s="22" t="s">
        <v>72</v>
      </c>
      <c r="O36" s="20" t="s">
        <v>74</v>
      </c>
      <c r="P36" s="25" t="s">
        <v>398</v>
      </c>
      <c r="Q36" s="24"/>
      <c r="R36" s="23" t="s">
        <v>73</v>
      </c>
      <c r="S36" s="77" t="s">
        <v>12</v>
      </c>
      <c r="T36" s="45">
        <v>5</v>
      </c>
      <c r="U36" s="31">
        <f t="shared" si="0"/>
        <v>115.66666666666667</v>
      </c>
      <c r="V36" s="31">
        <f t="shared" si="1"/>
        <v>0</v>
      </c>
      <c r="W36" s="31">
        <f t="shared" si="2"/>
        <v>0</v>
      </c>
      <c r="X36" s="24">
        <v>42614</v>
      </c>
      <c r="Y36" s="36"/>
      <c r="Z36" s="36"/>
      <c r="AA36" s="30"/>
      <c r="AB36" s="37"/>
      <c r="AD36" s="108"/>
      <c r="AE36" s="38">
        <v>347</v>
      </c>
      <c r="AF36" s="31"/>
      <c r="AG36" s="31"/>
    </row>
    <row r="37" spans="1:33" ht="25.5">
      <c r="A37" s="74"/>
      <c r="B37" s="22">
        <v>29</v>
      </c>
      <c r="C37" s="150" t="s">
        <v>25</v>
      </c>
      <c r="D37" s="142"/>
      <c r="E37" s="20"/>
      <c r="F37" s="110">
        <v>7492089126</v>
      </c>
      <c r="G37" s="20" t="s">
        <v>152</v>
      </c>
      <c r="H37" s="20" t="s">
        <v>105</v>
      </c>
      <c r="I37" s="21" t="s">
        <v>98</v>
      </c>
      <c r="J37" s="20" t="s">
        <v>106</v>
      </c>
      <c r="K37" s="65" t="s">
        <v>155</v>
      </c>
      <c r="L37" s="26" t="s">
        <v>70</v>
      </c>
      <c r="M37" s="26" t="s">
        <v>71</v>
      </c>
      <c r="N37" s="22" t="s">
        <v>72</v>
      </c>
      <c r="O37" s="20" t="s">
        <v>74</v>
      </c>
      <c r="P37" s="25" t="s">
        <v>398</v>
      </c>
      <c r="Q37" s="24"/>
      <c r="R37" s="23" t="s">
        <v>73</v>
      </c>
      <c r="S37" s="77" t="s">
        <v>12</v>
      </c>
      <c r="T37" s="45">
        <v>10</v>
      </c>
      <c r="U37" s="31">
        <f t="shared" si="0"/>
        <v>4382.666666666667</v>
      </c>
      <c r="V37" s="31">
        <f t="shared" si="1"/>
        <v>0</v>
      </c>
      <c r="W37" s="31">
        <f t="shared" si="2"/>
        <v>0</v>
      </c>
      <c r="X37" s="24">
        <v>42614</v>
      </c>
      <c r="Y37" s="36"/>
      <c r="Z37" s="36"/>
      <c r="AA37" s="30"/>
      <c r="AB37" s="37"/>
      <c r="AD37" s="108"/>
      <c r="AE37" s="38">
        <v>13148</v>
      </c>
      <c r="AF37" s="31"/>
      <c r="AG37" s="31"/>
    </row>
    <row r="38" spans="1:33" ht="25.5">
      <c r="A38" s="74"/>
      <c r="B38" s="22">
        <v>30</v>
      </c>
      <c r="C38" s="150" t="s">
        <v>25</v>
      </c>
      <c r="D38" s="142"/>
      <c r="E38" s="20"/>
      <c r="F38" s="110">
        <v>7492089126</v>
      </c>
      <c r="G38" s="20" t="s">
        <v>75</v>
      </c>
      <c r="H38" s="20" t="s">
        <v>156</v>
      </c>
      <c r="I38" s="21" t="s">
        <v>98</v>
      </c>
      <c r="J38" s="20" t="s">
        <v>157</v>
      </c>
      <c r="K38" s="67" t="s">
        <v>158</v>
      </c>
      <c r="L38" s="26" t="s">
        <v>70</v>
      </c>
      <c r="M38" s="26" t="s">
        <v>71</v>
      </c>
      <c r="N38" s="22" t="s">
        <v>72</v>
      </c>
      <c r="O38" s="20" t="s">
        <v>74</v>
      </c>
      <c r="P38" s="25" t="s">
        <v>398</v>
      </c>
      <c r="Q38" s="24"/>
      <c r="R38" s="23" t="s">
        <v>73</v>
      </c>
      <c r="S38" s="77" t="s">
        <v>12</v>
      </c>
      <c r="T38" s="45">
        <v>10</v>
      </c>
      <c r="U38" s="31">
        <f t="shared" si="0"/>
        <v>1404</v>
      </c>
      <c r="V38" s="31">
        <f t="shared" si="1"/>
        <v>0</v>
      </c>
      <c r="W38" s="31">
        <f t="shared" si="2"/>
        <v>0</v>
      </c>
      <c r="X38" s="24">
        <v>42614</v>
      </c>
      <c r="Y38" s="36"/>
      <c r="Z38" s="36"/>
      <c r="AA38" s="30"/>
      <c r="AB38" s="39"/>
      <c r="AD38" s="108"/>
      <c r="AE38" s="38">
        <v>4212</v>
      </c>
      <c r="AF38" s="31"/>
      <c r="AG38" s="31"/>
    </row>
    <row r="39" spans="1:33" ht="25.5">
      <c r="A39" s="74"/>
      <c r="B39" s="22">
        <v>31</v>
      </c>
      <c r="C39" s="150" t="s">
        <v>25</v>
      </c>
      <c r="D39" s="142"/>
      <c r="E39" s="20"/>
      <c r="F39" s="110">
        <v>7492089126</v>
      </c>
      <c r="G39" s="20" t="s">
        <v>81</v>
      </c>
      <c r="H39" s="20" t="s">
        <v>77</v>
      </c>
      <c r="I39" s="21" t="s">
        <v>88</v>
      </c>
      <c r="J39" s="20" t="s">
        <v>159</v>
      </c>
      <c r="K39" s="67" t="s">
        <v>160</v>
      </c>
      <c r="L39" s="26" t="s">
        <v>70</v>
      </c>
      <c r="M39" s="26" t="s">
        <v>71</v>
      </c>
      <c r="N39" s="22" t="s">
        <v>72</v>
      </c>
      <c r="O39" s="20" t="s">
        <v>74</v>
      </c>
      <c r="P39" s="25" t="s">
        <v>398</v>
      </c>
      <c r="Q39" s="24"/>
      <c r="R39" s="23" t="s">
        <v>73</v>
      </c>
      <c r="S39" s="77" t="s">
        <v>12</v>
      </c>
      <c r="T39" s="45">
        <v>5</v>
      </c>
      <c r="U39" s="31">
        <f t="shared" si="0"/>
        <v>250</v>
      </c>
      <c r="V39" s="31">
        <f t="shared" si="1"/>
        <v>0</v>
      </c>
      <c r="W39" s="31">
        <f t="shared" si="2"/>
        <v>0</v>
      </c>
      <c r="X39" s="24">
        <v>42614</v>
      </c>
      <c r="Y39" s="36"/>
      <c r="Z39" s="36"/>
      <c r="AA39" s="30"/>
      <c r="AB39" s="39"/>
      <c r="AD39" s="108"/>
      <c r="AE39" s="38">
        <v>750</v>
      </c>
      <c r="AF39" s="31"/>
      <c r="AG39" s="31"/>
    </row>
    <row r="40" spans="1:33" ht="25.5">
      <c r="A40" s="74"/>
      <c r="B40" s="22">
        <v>32</v>
      </c>
      <c r="C40" s="150" t="s">
        <v>25</v>
      </c>
      <c r="D40" s="142"/>
      <c r="E40" s="20"/>
      <c r="F40" s="110">
        <v>7492089126</v>
      </c>
      <c r="G40" s="20" t="s">
        <v>75</v>
      </c>
      <c r="H40" s="20" t="s">
        <v>161</v>
      </c>
      <c r="I40" s="21" t="s">
        <v>98</v>
      </c>
      <c r="J40" s="20" t="s">
        <v>126</v>
      </c>
      <c r="K40" s="67" t="s">
        <v>162</v>
      </c>
      <c r="L40" s="26" t="s">
        <v>70</v>
      </c>
      <c r="M40" s="26" t="s">
        <v>71</v>
      </c>
      <c r="N40" s="22" t="s">
        <v>72</v>
      </c>
      <c r="O40" s="20" t="s">
        <v>74</v>
      </c>
      <c r="P40" s="25" t="s">
        <v>398</v>
      </c>
      <c r="Q40" s="24"/>
      <c r="R40" s="23" t="s">
        <v>73</v>
      </c>
      <c r="S40" s="77" t="s">
        <v>12</v>
      </c>
      <c r="T40" s="45">
        <v>5</v>
      </c>
      <c r="U40" s="31">
        <f t="shared" si="0"/>
        <v>1161.3333333333333</v>
      </c>
      <c r="V40" s="31">
        <f t="shared" si="1"/>
        <v>0</v>
      </c>
      <c r="W40" s="31">
        <f t="shared" si="2"/>
        <v>0</v>
      </c>
      <c r="X40" s="24">
        <v>42614</v>
      </c>
      <c r="Y40" s="36"/>
      <c r="Z40" s="36"/>
      <c r="AA40" s="30"/>
      <c r="AB40" s="39"/>
      <c r="AD40" s="108"/>
      <c r="AE40" s="38">
        <v>3484</v>
      </c>
      <c r="AF40" s="31"/>
      <c r="AG40" s="31"/>
    </row>
    <row r="41" spans="1:33" ht="25.5">
      <c r="A41" s="74"/>
      <c r="B41" s="22">
        <v>33</v>
      </c>
      <c r="C41" s="150" t="s">
        <v>25</v>
      </c>
      <c r="D41" s="142"/>
      <c r="E41" s="20"/>
      <c r="F41" s="110">
        <v>7492089126</v>
      </c>
      <c r="G41" s="20" t="s">
        <v>163</v>
      </c>
      <c r="H41" s="20" t="s">
        <v>164</v>
      </c>
      <c r="I41" s="21" t="s">
        <v>98</v>
      </c>
      <c r="J41" s="20" t="s">
        <v>165</v>
      </c>
      <c r="K41" s="67" t="s">
        <v>166</v>
      </c>
      <c r="L41" s="26" t="s">
        <v>70</v>
      </c>
      <c r="M41" s="26" t="s">
        <v>71</v>
      </c>
      <c r="N41" s="22" t="s">
        <v>72</v>
      </c>
      <c r="O41" s="20" t="s">
        <v>74</v>
      </c>
      <c r="P41" s="25" t="s">
        <v>398</v>
      </c>
      <c r="Q41" s="24"/>
      <c r="R41" s="23" t="s">
        <v>73</v>
      </c>
      <c r="S41" s="77" t="s">
        <v>12</v>
      </c>
      <c r="T41" s="45">
        <v>3.5</v>
      </c>
      <c r="U41" s="31">
        <f t="shared" si="0"/>
        <v>136.66666666666666</v>
      </c>
      <c r="V41" s="31">
        <f t="shared" si="1"/>
        <v>0</v>
      </c>
      <c r="W41" s="31">
        <f t="shared" si="2"/>
        <v>0</v>
      </c>
      <c r="X41" s="24">
        <v>42614</v>
      </c>
      <c r="Y41" s="36"/>
      <c r="Z41" s="36"/>
      <c r="AA41" s="30"/>
      <c r="AB41" s="39"/>
      <c r="AD41" s="108"/>
      <c r="AE41" s="38">
        <v>410</v>
      </c>
      <c r="AF41" s="31"/>
      <c r="AG41" s="31"/>
    </row>
    <row r="42" spans="1:33" ht="25.5">
      <c r="A42" s="74"/>
      <c r="B42" s="22">
        <v>34</v>
      </c>
      <c r="C42" s="150" t="s">
        <v>25</v>
      </c>
      <c r="D42" s="142"/>
      <c r="E42" s="20"/>
      <c r="F42" s="110">
        <v>7492089126</v>
      </c>
      <c r="G42" s="20" t="s">
        <v>167</v>
      </c>
      <c r="H42" s="20" t="s">
        <v>168</v>
      </c>
      <c r="I42" s="21" t="s">
        <v>98</v>
      </c>
      <c r="J42" s="20" t="s">
        <v>25</v>
      </c>
      <c r="K42" s="68" t="s">
        <v>169</v>
      </c>
      <c r="L42" s="26" t="s">
        <v>70</v>
      </c>
      <c r="M42" s="26" t="s">
        <v>71</v>
      </c>
      <c r="N42" s="22" t="s">
        <v>72</v>
      </c>
      <c r="O42" s="20" t="s">
        <v>74</v>
      </c>
      <c r="P42" s="25" t="s">
        <v>398</v>
      </c>
      <c r="Q42" s="24"/>
      <c r="R42" s="23" t="s">
        <v>73</v>
      </c>
      <c r="S42" s="77" t="s">
        <v>12</v>
      </c>
      <c r="T42" s="45">
        <v>40</v>
      </c>
      <c r="U42" s="31">
        <f t="shared" si="0"/>
        <v>32538</v>
      </c>
      <c r="V42" s="31">
        <f t="shared" si="1"/>
        <v>0</v>
      </c>
      <c r="W42" s="31">
        <f t="shared" si="2"/>
        <v>0</v>
      </c>
      <c r="X42" s="24">
        <v>42614</v>
      </c>
      <c r="Y42" s="36"/>
      <c r="Z42" s="36"/>
      <c r="AA42" s="30"/>
      <c r="AB42" s="39"/>
      <c r="AD42" s="108"/>
      <c r="AE42" s="38">
        <v>97614</v>
      </c>
      <c r="AF42" s="31"/>
      <c r="AG42" s="31"/>
    </row>
    <row r="43" spans="1:33" ht="25.5">
      <c r="A43" s="74"/>
      <c r="B43" s="22">
        <v>35</v>
      </c>
      <c r="C43" s="150" t="s">
        <v>25</v>
      </c>
      <c r="D43" s="142"/>
      <c r="E43" s="20"/>
      <c r="F43" s="110">
        <v>7492089126</v>
      </c>
      <c r="G43" s="20" t="s">
        <v>79</v>
      </c>
      <c r="H43" s="20" t="s">
        <v>170</v>
      </c>
      <c r="I43" s="21" t="s">
        <v>98</v>
      </c>
      <c r="J43" s="20" t="s">
        <v>126</v>
      </c>
      <c r="K43" s="65" t="s">
        <v>171</v>
      </c>
      <c r="L43" s="26" t="s">
        <v>70</v>
      </c>
      <c r="M43" s="26" t="s">
        <v>71</v>
      </c>
      <c r="N43" s="22" t="s">
        <v>72</v>
      </c>
      <c r="O43" s="20" t="s">
        <v>74</v>
      </c>
      <c r="P43" s="25" t="s">
        <v>398</v>
      </c>
      <c r="Q43" s="24"/>
      <c r="R43" s="23" t="s">
        <v>73</v>
      </c>
      <c r="S43" s="77" t="s">
        <v>10</v>
      </c>
      <c r="T43" s="45">
        <v>2</v>
      </c>
      <c r="U43" s="31">
        <f t="shared" si="0"/>
        <v>867.6666666666666</v>
      </c>
      <c r="V43" s="31">
        <f t="shared" si="1"/>
        <v>1562</v>
      </c>
      <c r="W43" s="31">
        <f t="shared" si="2"/>
        <v>0</v>
      </c>
      <c r="X43" s="24">
        <v>42614</v>
      </c>
      <c r="Y43" s="36"/>
      <c r="Z43" s="36"/>
      <c r="AA43" s="30"/>
      <c r="AB43" s="37"/>
      <c r="AD43" s="108"/>
      <c r="AE43" s="38">
        <v>2603</v>
      </c>
      <c r="AF43" s="31">
        <v>4686</v>
      </c>
      <c r="AG43" s="31"/>
    </row>
    <row r="44" spans="1:33" ht="25.5">
      <c r="A44" s="74"/>
      <c r="B44" s="22">
        <v>36</v>
      </c>
      <c r="C44" s="150" t="s">
        <v>25</v>
      </c>
      <c r="D44" s="142"/>
      <c r="E44" s="20"/>
      <c r="F44" s="110">
        <v>7492089126</v>
      </c>
      <c r="G44" s="20" t="s">
        <v>79</v>
      </c>
      <c r="H44" s="20" t="s">
        <v>172</v>
      </c>
      <c r="I44" s="21" t="s">
        <v>98</v>
      </c>
      <c r="J44" s="20" t="s">
        <v>103</v>
      </c>
      <c r="K44" s="65" t="s">
        <v>173</v>
      </c>
      <c r="L44" s="26" t="s">
        <v>70</v>
      </c>
      <c r="M44" s="26" t="s">
        <v>71</v>
      </c>
      <c r="N44" s="22" t="s">
        <v>72</v>
      </c>
      <c r="O44" s="20" t="s">
        <v>74</v>
      </c>
      <c r="P44" s="25" t="s">
        <v>398</v>
      </c>
      <c r="Q44" s="24"/>
      <c r="R44" s="23" t="s">
        <v>73</v>
      </c>
      <c r="S44" s="77" t="s">
        <v>10</v>
      </c>
      <c r="T44" s="45">
        <v>5</v>
      </c>
      <c r="U44" s="31">
        <f t="shared" si="0"/>
        <v>3253.3333333333335</v>
      </c>
      <c r="V44" s="31">
        <f t="shared" si="1"/>
        <v>2560</v>
      </c>
      <c r="W44" s="31">
        <f t="shared" si="2"/>
        <v>0</v>
      </c>
      <c r="X44" s="24">
        <v>42614</v>
      </c>
      <c r="Y44" s="36"/>
      <c r="Z44" s="36"/>
      <c r="AA44" s="30"/>
      <c r="AB44" s="37"/>
      <c r="AD44" s="108"/>
      <c r="AE44" s="38">
        <v>9760</v>
      </c>
      <c r="AF44" s="31">
        <v>7680</v>
      </c>
      <c r="AG44" s="31"/>
    </row>
    <row r="45" spans="1:33" ht="25.5">
      <c r="A45" s="74"/>
      <c r="B45" s="22">
        <v>37</v>
      </c>
      <c r="C45" s="150" t="s">
        <v>25</v>
      </c>
      <c r="D45" s="142"/>
      <c r="E45" s="20"/>
      <c r="F45" s="110">
        <v>7492089126</v>
      </c>
      <c r="G45" s="20" t="s">
        <v>78</v>
      </c>
      <c r="H45" s="20" t="s">
        <v>174</v>
      </c>
      <c r="I45" s="21" t="s">
        <v>98</v>
      </c>
      <c r="J45" s="20" t="s">
        <v>103</v>
      </c>
      <c r="K45" s="65" t="s">
        <v>175</v>
      </c>
      <c r="L45" s="26" t="s">
        <v>70</v>
      </c>
      <c r="M45" s="26" t="s">
        <v>71</v>
      </c>
      <c r="N45" s="22" t="s">
        <v>72</v>
      </c>
      <c r="O45" s="20" t="s">
        <v>74</v>
      </c>
      <c r="P45" s="25" t="s">
        <v>398</v>
      </c>
      <c r="Q45" s="24"/>
      <c r="R45" s="23" t="s">
        <v>73</v>
      </c>
      <c r="S45" s="77" t="s">
        <v>10</v>
      </c>
      <c r="T45" s="45">
        <v>2</v>
      </c>
      <c r="U45" s="31">
        <f t="shared" si="0"/>
        <v>835.3333333333334</v>
      </c>
      <c r="V45" s="31">
        <f t="shared" si="1"/>
        <v>1590.3333333333333</v>
      </c>
      <c r="W45" s="31">
        <f t="shared" si="2"/>
        <v>0</v>
      </c>
      <c r="X45" s="24">
        <v>42614</v>
      </c>
      <c r="Y45" s="36"/>
      <c r="Z45" s="36"/>
      <c r="AA45" s="30"/>
      <c r="AB45" s="37"/>
      <c r="AD45" s="108"/>
      <c r="AE45" s="38">
        <v>2506</v>
      </c>
      <c r="AF45" s="31">
        <v>4771</v>
      </c>
      <c r="AG45" s="31"/>
    </row>
    <row r="46" spans="1:33" ht="25.5">
      <c r="A46" s="74"/>
      <c r="B46" s="22">
        <v>38</v>
      </c>
      <c r="C46" s="150" t="s">
        <v>25</v>
      </c>
      <c r="D46" s="142"/>
      <c r="E46" s="20"/>
      <c r="F46" s="110">
        <v>7492089126</v>
      </c>
      <c r="G46" s="20" t="s">
        <v>78</v>
      </c>
      <c r="H46" s="20" t="s">
        <v>176</v>
      </c>
      <c r="I46" s="21" t="s">
        <v>98</v>
      </c>
      <c r="J46" s="20" t="s">
        <v>126</v>
      </c>
      <c r="K46" s="65" t="s">
        <v>177</v>
      </c>
      <c r="L46" s="26" t="s">
        <v>70</v>
      </c>
      <c r="M46" s="26" t="s">
        <v>71</v>
      </c>
      <c r="N46" s="22" t="s">
        <v>72</v>
      </c>
      <c r="O46" s="20" t="s">
        <v>74</v>
      </c>
      <c r="P46" s="25" t="s">
        <v>398</v>
      </c>
      <c r="Q46" s="24"/>
      <c r="R46" s="23" t="s">
        <v>73</v>
      </c>
      <c r="S46" s="77" t="s">
        <v>10</v>
      </c>
      <c r="T46" s="45">
        <v>1</v>
      </c>
      <c r="U46" s="31">
        <f t="shared" si="0"/>
        <v>344</v>
      </c>
      <c r="V46" s="31">
        <f t="shared" si="1"/>
        <v>691</v>
      </c>
      <c r="W46" s="31">
        <f t="shared" si="2"/>
        <v>0</v>
      </c>
      <c r="X46" s="24">
        <v>42614</v>
      </c>
      <c r="Y46" s="36"/>
      <c r="Z46" s="36"/>
      <c r="AA46" s="30"/>
      <c r="AB46" s="37"/>
      <c r="AD46" s="108"/>
      <c r="AE46" s="38">
        <v>1032</v>
      </c>
      <c r="AF46" s="31">
        <v>2073</v>
      </c>
      <c r="AG46" s="31"/>
    </row>
    <row r="47" spans="1:33" ht="25.5">
      <c r="A47" s="74"/>
      <c r="B47" s="22">
        <v>39</v>
      </c>
      <c r="C47" s="150" t="s">
        <v>25</v>
      </c>
      <c r="D47" s="142"/>
      <c r="E47" s="20"/>
      <c r="F47" s="110">
        <v>7492089126</v>
      </c>
      <c r="G47" s="20" t="s">
        <v>78</v>
      </c>
      <c r="H47" s="20" t="s">
        <v>178</v>
      </c>
      <c r="I47" s="21" t="s">
        <v>98</v>
      </c>
      <c r="J47" s="20" t="s">
        <v>103</v>
      </c>
      <c r="K47" s="65" t="s">
        <v>179</v>
      </c>
      <c r="L47" s="26" t="s">
        <v>70</v>
      </c>
      <c r="M47" s="26" t="s">
        <v>71</v>
      </c>
      <c r="N47" s="22" t="s">
        <v>72</v>
      </c>
      <c r="O47" s="20" t="s">
        <v>74</v>
      </c>
      <c r="P47" s="25" t="s">
        <v>398</v>
      </c>
      <c r="Q47" s="24"/>
      <c r="R47" s="23" t="s">
        <v>73</v>
      </c>
      <c r="S47" s="77" t="s">
        <v>10</v>
      </c>
      <c r="T47" s="45">
        <v>1</v>
      </c>
      <c r="U47" s="31">
        <f t="shared" si="0"/>
        <v>262.6666666666667</v>
      </c>
      <c r="V47" s="31">
        <f t="shared" si="1"/>
        <v>549.6666666666666</v>
      </c>
      <c r="W47" s="31">
        <f t="shared" si="2"/>
        <v>0</v>
      </c>
      <c r="X47" s="24">
        <v>42614</v>
      </c>
      <c r="Y47" s="36"/>
      <c r="Z47" s="36"/>
      <c r="AA47" s="30"/>
      <c r="AB47" s="37"/>
      <c r="AD47" s="108"/>
      <c r="AE47" s="38">
        <v>788</v>
      </c>
      <c r="AF47" s="31">
        <v>1649</v>
      </c>
      <c r="AG47" s="31"/>
    </row>
    <row r="48" spans="1:33" ht="25.5">
      <c r="A48" s="74"/>
      <c r="B48" s="22">
        <v>40</v>
      </c>
      <c r="C48" s="150" t="s">
        <v>25</v>
      </c>
      <c r="D48" s="142"/>
      <c r="E48" s="20"/>
      <c r="F48" s="110">
        <v>7492089126</v>
      </c>
      <c r="G48" s="20" t="s">
        <v>79</v>
      </c>
      <c r="H48" s="20" t="s">
        <v>180</v>
      </c>
      <c r="I48" s="21" t="s">
        <v>98</v>
      </c>
      <c r="J48" s="20" t="s">
        <v>103</v>
      </c>
      <c r="K48" s="65" t="s">
        <v>181</v>
      </c>
      <c r="L48" s="26" t="s">
        <v>70</v>
      </c>
      <c r="M48" s="26" t="s">
        <v>71</v>
      </c>
      <c r="N48" s="22" t="s">
        <v>72</v>
      </c>
      <c r="O48" s="20" t="s">
        <v>74</v>
      </c>
      <c r="P48" s="25" t="s">
        <v>398</v>
      </c>
      <c r="Q48" s="24"/>
      <c r="R48" s="23" t="s">
        <v>73</v>
      </c>
      <c r="S48" s="77" t="s">
        <v>10</v>
      </c>
      <c r="T48" s="45">
        <v>2</v>
      </c>
      <c r="U48" s="31">
        <f t="shared" si="0"/>
        <v>617.3333333333334</v>
      </c>
      <c r="V48" s="31">
        <f t="shared" si="1"/>
        <v>1325.6666666666667</v>
      </c>
      <c r="W48" s="31">
        <f t="shared" si="2"/>
        <v>0</v>
      </c>
      <c r="X48" s="24">
        <v>42614</v>
      </c>
      <c r="Y48" s="36"/>
      <c r="Z48" s="36"/>
      <c r="AA48" s="30"/>
      <c r="AB48" s="37"/>
      <c r="AD48" s="108"/>
      <c r="AE48" s="38">
        <v>1852</v>
      </c>
      <c r="AF48" s="31">
        <v>3977</v>
      </c>
      <c r="AG48" s="31"/>
    </row>
    <row r="49" spans="1:33" ht="25.5">
      <c r="A49" s="74"/>
      <c r="B49" s="22">
        <v>41</v>
      </c>
      <c r="C49" s="150" t="s">
        <v>25</v>
      </c>
      <c r="D49" s="142"/>
      <c r="E49" s="20"/>
      <c r="F49" s="110">
        <v>7492089126</v>
      </c>
      <c r="G49" s="20" t="s">
        <v>79</v>
      </c>
      <c r="H49" s="20" t="s">
        <v>182</v>
      </c>
      <c r="I49" s="21" t="s">
        <v>98</v>
      </c>
      <c r="J49" s="20" t="s">
        <v>103</v>
      </c>
      <c r="K49" s="65" t="s">
        <v>183</v>
      </c>
      <c r="L49" s="26" t="s">
        <v>70</v>
      </c>
      <c r="M49" s="26" t="s">
        <v>71</v>
      </c>
      <c r="N49" s="22" t="s">
        <v>72</v>
      </c>
      <c r="O49" s="20" t="s">
        <v>74</v>
      </c>
      <c r="P49" s="25" t="s">
        <v>398</v>
      </c>
      <c r="Q49" s="24"/>
      <c r="R49" s="23" t="s">
        <v>73</v>
      </c>
      <c r="S49" s="77" t="s">
        <v>10</v>
      </c>
      <c r="T49" s="45">
        <v>4</v>
      </c>
      <c r="U49" s="31">
        <f t="shared" si="0"/>
        <v>1076.3333333333333</v>
      </c>
      <c r="V49" s="31">
        <f t="shared" si="1"/>
        <v>1838.6666666666667</v>
      </c>
      <c r="W49" s="31">
        <f t="shared" si="2"/>
        <v>0</v>
      </c>
      <c r="X49" s="24">
        <v>42614</v>
      </c>
      <c r="Y49" s="36"/>
      <c r="Z49" s="36"/>
      <c r="AA49" s="30"/>
      <c r="AB49" s="37"/>
      <c r="AD49" s="108"/>
      <c r="AE49" s="38">
        <v>3229</v>
      </c>
      <c r="AF49" s="31">
        <v>5516</v>
      </c>
      <c r="AG49" s="31"/>
    </row>
    <row r="50" spans="1:33" ht="25.5">
      <c r="A50" s="74"/>
      <c r="B50" s="22">
        <v>42</v>
      </c>
      <c r="C50" s="150" t="s">
        <v>25</v>
      </c>
      <c r="D50" s="142"/>
      <c r="E50" s="20"/>
      <c r="F50" s="110">
        <v>7492089126</v>
      </c>
      <c r="G50" s="20" t="s">
        <v>78</v>
      </c>
      <c r="H50" s="20" t="s">
        <v>184</v>
      </c>
      <c r="I50" s="21" t="s">
        <v>98</v>
      </c>
      <c r="J50" s="20" t="s">
        <v>157</v>
      </c>
      <c r="K50" s="65" t="s">
        <v>185</v>
      </c>
      <c r="L50" s="26" t="s">
        <v>70</v>
      </c>
      <c r="M50" s="26" t="s">
        <v>71</v>
      </c>
      <c r="N50" s="22" t="s">
        <v>72</v>
      </c>
      <c r="O50" s="20" t="s">
        <v>74</v>
      </c>
      <c r="P50" s="25" t="s">
        <v>398</v>
      </c>
      <c r="Q50" s="24"/>
      <c r="R50" s="23" t="s">
        <v>73</v>
      </c>
      <c r="S50" s="77" t="s">
        <v>10</v>
      </c>
      <c r="T50" s="45">
        <v>5</v>
      </c>
      <c r="U50" s="31">
        <f t="shared" si="0"/>
        <v>866.3333333333334</v>
      </c>
      <c r="V50" s="31">
        <f t="shared" si="1"/>
        <v>1842</v>
      </c>
      <c r="W50" s="31">
        <f t="shared" si="2"/>
        <v>0</v>
      </c>
      <c r="X50" s="24">
        <v>42614</v>
      </c>
      <c r="Y50" s="36"/>
      <c r="Z50" s="36"/>
      <c r="AA50" s="30"/>
      <c r="AB50" s="37"/>
      <c r="AD50" s="108"/>
      <c r="AE50" s="38">
        <v>2599</v>
      </c>
      <c r="AF50" s="31">
        <v>5526</v>
      </c>
      <c r="AG50" s="31"/>
    </row>
    <row r="51" spans="1:33" ht="25.5">
      <c r="A51" s="74"/>
      <c r="B51" s="22">
        <v>43</v>
      </c>
      <c r="C51" s="150" t="s">
        <v>25</v>
      </c>
      <c r="D51" s="142"/>
      <c r="E51" s="20"/>
      <c r="F51" s="110">
        <v>7492089126</v>
      </c>
      <c r="G51" s="20" t="s">
        <v>78</v>
      </c>
      <c r="H51" s="20" t="s">
        <v>186</v>
      </c>
      <c r="I51" s="21" t="s">
        <v>98</v>
      </c>
      <c r="J51" s="20" t="s">
        <v>122</v>
      </c>
      <c r="K51" s="65" t="s">
        <v>187</v>
      </c>
      <c r="L51" s="26" t="s">
        <v>70</v>
      </c>
      <c r="M51" s="26" t="s">
        <v>71</v>
      </c>
      <c r="N51" s="22" t="s">
        <v>72</v>
      </c>
      <c r="O51" s="20" t="s">
        <v>74</v>
      </c>
      <c r="P51" s="25" t="s">
        <v>398</v>
      </c>
      <c r="Q51" s="24"/>
      <c r="R51" s="23" t="s">
        <v>73</v>
      </c>
      <c r="S51" s="77" t="s">
        <v>10</v>
      </c>
      <c r="T51" s="45">
        <v>4</v>
      </c>
      <c r="U51" s="31">
        <f t="shared" si="0"/>
        <v>1322</v>
      </c>
      <c r="V51" s="31">
        <f t="shared" si="1"/>
        <v>2591</v>
      </c>
      <c r="W51" s="31">
        <f t="shared" si="2"/>
        <v>0</v>
      </c>
      <c r="X51" s="24">
        <v>42614</v>
      </c>
      <c r="Y51" s="36"/>
      <c r="Z51" s="36"/>
      <c r="AA51" s="30"/>
      <c r="AB51" s="37"/>
      <c r="AD51" s="108"/>
      <c r="AE51" s="38">
        <v>3966</v>
      </c>
      <c r="AF51" s="31">
        <v>7773</v>
      </c>
      <c r="AG51" s="31"/>
    </row>
    <row r="52" spans="1:33" ht="25.5">
      <c r="A52" s="74"/>
      <c r="B52" s="22">
        <v>44</v>
      </c>
      <c r="C52" s="150" t="s">
        <v>25</v>
      </c>
      <c r="D52" s="142"/>
      <c r="E52" s="20"/>
      <c r="F52" s="110">
        <v>7492089126</v>
      </c>
      <c r="G52" s="20" t="s">
        <v>79</v>
      </c>
      <c r="H52" s="20" t="s">
        <v>188</v>
      </c>
      <c r="I52" s="21" t="s">
        <v>98</v>
      </c>
      <c r="J52" s="20" t="s">
        <v>122</v>
      </c>
      <c r="K52" s="65" t="s">
        <v>189</v>
      </c>
      <c r="L52" s="26" t="s">
        <v>70</v>
      </c>
      <c r="M52" s="26" t="s">
        <v>71</v>
      </c>
      <c r="N52" s="22" t="s">
        <v>72</v>
      </c>
      <c r="O52" s="20" t="s">
        <v>74</v>
      </c>
      <c r="P52" s="25" t="s">
        <v>398</v>
      </c>
      <c r="Q52" s="24"/>
      <c r="R52" s="23" t="s">
        <v>73</v>
      </c>
      <c r="S52" s="77" t="s">
        <v>10</v>
      </c>
      <c r="T52" s="45">
        <v>2</v>
      </c>
      <c r="U52" s="31">
        <f t="shared" si="0"/>
        <v>681.3333333333334</v>
      </c>
      <c r="V52" s="31">
        <f t="shared" si="1"/>
        <v>1274.3333333333333</v>
      </c>
      <c r="W52" s="31">
        <f t="shared" si="2"/>
        <v>0</v>
      </c>
      <c r="X52" s="24">
        <v>42614</v>
      </c>
      <c r="Y52" s="36"/>
      <c r="Z52" s="36"/>
      <c r="AA52" s="30"/>
      <c r="AB52" s="37"/>
      <c r="AD52" s="108"/>
      <c r="AE52" s="38">
        <v>2044</v>
      </c>
      <c r="AF52" s="31">
        <v>3823</v>
      </c>
      <c r="AG52" s="31"/>
    </row>
    <row r="53" spans="1:33" ht="25.5">
      <c r="A53" s="74"/>
      <c r="B53" s="22">
        <v>45</v>
      </c>
      <c r="C53" s="150" t="s">
        <v>25</v>
      </c>
      <c r="D53" s="142"/>
      <c r="E53" s="20"/>
      <c r="F53" s="110">
        <v>7492089126</v>
      </c>
      <c r="G53" s="20" t="s">
        <v>78</v>
      </c>
      <c r="H53" s="20" t="s">
        <v>190</v>
      </c>
      <c r="I53" s="21" t="s">
        <v>125</v>
      </c>
      <c r="J53" s="20" t="s">
        <v>122</v>
      </c>
      <c r="K53" s="65" t="s">
        <v>191</v>
      </c>
      <c r="L53" s="26" t="s">
        <v>70</v>
      </c>
      <c r="M53" s="26" t="s">
        <v>71</v>
      </c>
      <c r="N53" s="22" t="s">
        <v>72</v>
      </c>
      <c r="O53" s="20" t="s">
        <v>74</v>
      </c>
      <c r="P53" s="25" t="s">
        <v>398</v>
      </c>
      <c r="Q53" s="24"/>
      <c r="R53" s="23" t="s">
        <v>73</v>
      </c>
      <c r="S53" s="77" t="s">
        <v>10</v>
      </c>
      <c r="T53" s="45">
        <v>5</v>
      </c>
      <c r="U53" s="31">
        <f t="shared" si="0"/>
        <v>1207</v>
      </c>
      <c r="V53" s="31">
        <f t="shared" si="1"/>
        <v>2237</v>
      </c>
      <c r="W53" s="31">
        <f t="shared" si="2"/>
        <v>0</v>
      </c>
      <c r="X53" s="24">
        <v>42614</v>
      </c>
      <c r="Y53" s="36"/>
      <c r="Z53" s="36"/>
      <c r="AA53" s="30"/>
      <c r="AB53" s="37"/>
      <c r="AD53" s="108"/>
      <c r="AE53" s="38">
        <v>3621</v>
      </c>
      <c r="AF53" s="31">
        <v>6711</v>
      </c>
      <c r="AG53" s="31"/>
    </row>
    <row r="54" spans="1:33" ht="25.5">
      <c r="A54" s="74"/>
      <c r="B54" s="22">
        <v>46</v>
      </c>
      <c r="C54" s="150" t="s">
        <v>25</v>
      </c>
      <c r="D54" s="142"/>
      <c r="E54" s="20"/>
      <c r="F54" s="110">
        <v>7492089126</v>
      </c>
      <c r="G54" s="20" t="s">
        <v>78</v>
      </c>
      <c r="H54" s="20" t="s">
        <v>192</v>
      </c>
      <c r="I54" s="21" t="s">
        <v>98</v>
      </c>
      <c r="J54" s="20" t="s">
        <v>25</v>
      </c>
      <c r="K54" s="65" t="s">
        <v>193</v>
      </c>
      <c r="L54" s="26" t="s">
        <v>70</v>
      </c>
      <c r="M54" s="26" t="s">
        <v>71</v>
      </c>
      <c r="N54" s="22" t="s">
        <v>72</v>
      </c>
      <c r="O54" s="20" t="s">
        <v>74</v>
      </c>
      <c r="P54" s="25" t="s">
        <v>398</v>
      </c>
      <c r="Q54" s="24"/>
      <c r="R54" s="23" t="s">
        <v>73</v>
      </c>
      <c r="S54" s="77" t="s">
        <v>10</v>
      </c>
      <c r="T54" s="45">
        <v>3</v>
      </c>
      <c r="U54" s="31">
        <f t="shared" si="0"/>
        <v>1341</v>
      </c>
      <c r="V54" s="31">
        <f t="shared" si="1"/>
        <v>2701.3333333333335</v>
      </c>
      <c r="W54" s="31">
        <f t="shared" si="2"/>
        <v>0</v>
      </c>
      <c r="X54" s="24">
        <v>42614</v>
      </c>
      <c r="Y54" s="36"/>
      <c r="Z54" s="36"/>
      <c r="AA54" s="30"/>
      <c r="AB54" s="37"/>
      <c r="AD54" s="108"/>
      <c r="AE54" s="38">
        <v>4023</v>
      </c>
      <c r="AF54" s="31">
        <v>8104</v>
      </c>
      <c r="AG54" s="31"/>
    </row>
    <row r="55" spans="1:33" ht="25.5">
      <c r="A55" s="74"/>
      <c r="B55" s="22">
        <v>47</v>
      </c>
      <c r="C55" s="150" t="s">
        <v>25</v>
      </c>
      <c r="D55" s="142"/>
      <c r="E55" s="20"/>
      <c r="F55" s="110">
        <v>7492089126</v>
      </c>
      <c r="G55" s="20" t="s">
        <v>79</v>
      </c>
      <c r="H55" s="20" t="s">
        <v>194</v>
      </c>
      <c r="I55" s="21" t="s">
        <v>98</v>
      </c>
      <c r="J55" s="20" t="s">
        <v>25</v>
      </c>
      <c r="K55" s="65" t="s">
        <v>195</v>
      </c>
      <c r="L55" s="26" t="s">
        <v>70</v>
      </c>
      <c r="M55" s="26" t="s">
        <v>71</v>
      </c>
      <c r="N55" s="22" t="s">
        <v>72</v>
      </c>
      <c r="O55" s="20" t="s">
        <v>74</v>
      </c>
      <c r="P55" s="25" t="s">
        <v>398</v>
      </c>
      <c r="Q55" s="24"/>
      <c r="R55" s="23" t="s">
        <v>73</v>
      </c>
      <c r="S55" s="77" t="s">
        <v>12</v>
      </c>
      <c r="T55" s="45">
        <v>5</v>
      </c>
      <c r="U55" s="31">
        <f t="shared" si="0"/>
        <v>2868.3333333333335</v>
      </c>
      <c r="V55" s="31">
        <f t="shared" si="1"/>
        <v>0</v>
      </c>
      <c r="W55" s="31">
        <f t="shared" si="2"/>
        <v>0</v>
      </c>
      <c r="X55" s="24">
        <v>42614</v>
      </c>
      <c r="Y55" s="36"/>
      <c r="Z55" s="36"/>
      <c r="AA55" s="30"/>
      <c r="AB55" s="37"/>
      <c r="AD55" s="108"/>
      <c r="AE55" s="38">
        <v>8605</v>
      </c>
      <c r="AF55" s="31"/>
      <c r="AG55" s="31"/>
    </row>
    <row r="56" spans="1:33" ht="25.5">
      <c r="A56" s="74"/>
      <c r="B56" s="22">
        <v>48</v>
      </c>
      <c r="C56" s="150" t="s">
        <v>25</v>
      </c>
      <c r="D56" s="142"/>
      <c r="E56" s="20"/>
      <c r="F56" s="110">
        <v>7492089126</v>
      </c>
      <c r="G56" s="20" t="s">
        <v>78</v>
      </c>
      <c r="H56" s="20" t="s">
        <v>196</v>
      </c>
      <c r="I56" s="21" t="s">
        <v>98</v>
      </c>
      <c r="J56" s="20" t="s">
        <v>25</v>
      </c>
      <c r="K56" s="65" t="s">
        <v>197</v>
      </c>
      <c r="L56" s="26" t="s">
        <v>70</v>
      </c>
      <c r="M56" s="26" t="s">
        <v>71</v>
      </c>
      <c r="N56" s="22" t="s">
        <v>72</v>
      </c>
      <c r="O56" s="20" t="s">
        <v>74</v>
      </c>
      <c r="P56" s="25" t="s">
        <v>398</v>
      </c>
      <c r="Q56" s="24"/>
      <c r="R56" s="23" t="s">
        <v>73</v>
      </c>
      <c r="S56" s="77" t="s">
        <v>10</v>
      </c>
      <c r="T56" s="45">
        <v>5</v>
      </c>
      <c r="U56" s="31">
        <f t="shared" si="0"/>
        <v>1857.3333333333333</v>
      </c>
      <c r="V56" s="31">
        <f t="shared" si="1"/>
        <v>3705.3333333333335</v>
      </c>
      <c r="W56" s="31">
        <f t="shared" si="2"/>
        <v>0</v>
      </c>
      <c r="X56" s="24">
        <v>42614</v>
      </c>
      <c r="Y56" s="36"/>
      <c r="Z56" s="36"/>
      <c r="AA56" s="30"/>
      <c r="AB56" s="37"/>
      <c r="AD56" s="108"/>
      <c r="AE56" s="38">
        <v>5572</v>
      </c>
      <c r="AF56" s="31">
        <v>11116</v>
      </c>
      <c r="AG56" s="31"/>
    </row>
    <row r="57" spans="1:33" ht="25.5">
      <c r="A57" s="74"/>
      <c r="B57" s="22">
        <v>49</v>
      </c>
      <c r="C57" s="150" t="s">
        <v>25</v>
      </c>
      <c r="D57" s="142"/>
      <c r="E57" s="20"/>
      <c r="F57" s="110">
        <v>7492089126</v>
      </c>
      <c r="G57" s="20" t="s">
        <v>78</v>
      </c>
      <c r="H57" s="20" t="s">
        <v>198</v>
      </c>
      <c r="I57" s="21" t="s">
        <v>98</v>
      </c>
      <c r="J57" s="20" t="s">
        <v>25</v>
      </c>
      <c r="K57" s="65" t="s">
        <v>199</v>
      </c>
      <c r="L57" s="26" t="s">
        <v>70</v>
      </c>
      <c r="M57" s="26" t="s">
        <v>71</v>
      </c>
      <c r="N57" s="22" t="s">
        <v>72</v>
      </c>
      <c r="O57" s="20" t="s">
        <v>74</v>
      </c>
      <c r="P57" s="25" t="s">
        <v>398</v>
      </c>
      <c r="Q57" s="24"/>
      <c r="R57" s="23" t="s">
        <v>73</v>
      </c>
      <c r="S57" s="77" t="s">
        <v>10</v>
      </c>
      <c r="T57" s="45">
        <v>7</v>
      </c>
      <c r="U57" s="31">
        <f t="shared" si="0"/>
        <v>1030</v>
      </c>
      <c r="V57" s="31">
        <f t="shared" si="1"/>
        <v>2379.3333333333335</v>
      </c>
      <c r="W57" s="31">
        <f t="shared" si="2"/>
        <v>0</v>
      </c>
      <c r="X57" s="24">
        <v>42614</v>
      </c>
      <c r="Y57" s="36"/>
      <c r="Z57" s="36"/>
      <c r="AA57" s="30"/>
      <c r="AB57" s="37"/>
      <c r="AD57" s="108"/>
      <c r="AE57" s="38">
        <v>3090</v>
      </c>
      <c r="AF57" s="31">
        <v>7138</v>
      </c>
      <c r="AG57" s="31"/>
    </row>
    <row r="58" spans="1:33" ht="25.5">
      <c r="A58" s="74"/>
      <c r="B58" s="22">
        <v>50</v>
      </c>
      <c r="C58" s="150" t="s">
        <v>25</v>
      </c>
      <c r="D58" s="142"/>
      <c r="E58" s="20"/>
      <c r="F58" s="110">
        <v>7492089126</v>
      </c>
      <c r="G58" s="20" t="s">
        <v>79</v>
      </c>
      <c r="H58" s="20" t="s">
        <v>200</v>
      </c>
      <c r="I58" s="21" t="s">
        <v>98</v>
      </c>
      <c r="J58" s="20" t="s">
        <v>25</v>
      </c>
      <c r="K58" s="65" t="s">
        <v>201</v>
      </c>
      <c r="L58" s="26" t="s">
        <v>70</v>
      </c>
      <c r="M58" s="26" t="s">
        <v>71</v>
      </c>
      <c r="N58" s="22" t="s">
        <v>72</v>
      </c>
      <c r="O58" s="20" t="s">
        <v>74</v>
      </c>
      <c r="P58" s="25" t="s">
        <v>398</v>
      </c>
      <c r="Q58" s="24"/>
      <c r="R58" s="23" t="s">
        <v>73</v>
      </c>
      <c r="S58" s="77" t="s">
        <v>10</v>
      </c>
      <c r="T58" s="45">
        <v>5</v>
      </c>
      <c r="U58" s="31">
        <f t="shared" si="0"/>
        <v>814.6666666666666</v>
      </c>
      <c r="V58" s="31">
        <f t="shared" si="1"/>
        <v>1678.3333333333333</v>
      </c>
      <c r="W58" s="31">
        <f t="shared" si="2"/>
        <v>0</v>
      </c>
      <c r="X58" s="24">
        <v>42614</v>
      </c>
      <c r="Y58" s="36"/>
      <c r="Z58" s="36"/>
      <c r="AA58" s="30"/>
      <c r="AB58" s="37"/>
      <c r="AD58" s="108"/>
      <c r="AE58" s="38">
        <v>2444</v>
      </c>
      <c r="AF58" s="31">
        <v>5035</v>
      </c>
      <c r="AG58" s="31"/>
    </row>
    <row r="59" spans="1:33" ht="25.5">
      <c r="A59" s="74"/>
      <c r="B59" s="22">
        <v>51</v>
      </c>
      <c r="C59" s="150" t="s">
        <v>25</v>
      </c>
      <c r="D59" s="142"/>
      <c r="E59" s="20"/>
      <c r="F59" s="110">
        <v>7492089126</v>
      </c>
      <c r="G59" s="20" t="s">
        <v>78</v>
      </c>
      <c r="H59" s="20" t="s">
        <v>202</v>
      </c>
      <c r="I59" s="21" t="s">
        <v>98</v>
      </c>
      <c r="J59" s="20" t="s">
        <v>25</v>
      </c>
      <c r="K59" s="65" t="s">
        <v>203</v>
      </c>
      <c r="L59" s="26" t="s">
        <v>70</v>
      </c>
      <c r="M59" s="26" t="s">
        <v>71</v>
      </c>
      <c r="N59" s="22" t="s">
        <v>72</v>
      </c>
      <c r="O59" s="20" t="s">
        <v>74</v>
      </c>
      <c r="P59" s="25" t="s">
        <v>398</v>
      </c>
      <c r="Q59" s="24"/>
      <c r="R59" s="23" t="s">
        <v>73</v>
      </c>
      <c r="S59" s="77" t="s">
        <v>11</v>
      </c>
      <c r="T59" s="45">
        <v>7</v>
      </c>
      <c r="U59" s="31">
        <f t="shared" si="0"/>
        <v>2237.3333333333335</v>
      </c>
      <c r="V59" s="31">
        <f t="shared" si="1"/>
        <v>4485.333333333333</v>
      </c>
      <c r="W59" s="31">
        <f t="shared" si="2"/>
        <v>0</v>
      </c>
      <c r="X59" s="24">
        <v>42614</v>
      </c>
      <c r="Y59" s="36"/>
      <c r="Z59" s="36"/>
      <c r="AA59" s="30"/>
      <c r="AB59" s="37"/>
      <c r="AD59" s="108"/>
      <c r="AE59" s="38">
        <v>6712</v>
      </c>
      <c r="AF59" s="31">
        <v>13456</v>
      </c>
      <c r="AG59" s="31"/>
    </row>
    <row r="60" spans="1:33" ht="25.5">
      <c r="A60" s="74"/>
      <c r="B60" s="22">
        <v>52</v>
      </c>
      <c r="C60" s="150" t="s">
        <v>25</v>
      </c>
      <c r="D60" s="142"/>
      <c r="E60" s="20"/>
      <c r="F60" s="110">
        <v>7492089126</v>
      </c>
      <c r="G60" s="20" t="s">
        <v>78</v>
      </c>
      <c r="H60" s="20" t="s">
        <v>204</v>
      </c>
      <c r="I60" s="21" t="s">
        <v>98</v>
      </c>
      <c r="J60" s="20" t="s">
        <v>25</v>
      </c>
      <c r="K60" s="65" t="s">
        <v>205</v>
      </c>
      <c r="L60" s="26" t="s">
        <v>70</v>
      </c>
      <c r="M60" s="26" t="s">
        <v>71</v>
      </c>
      <c r="N60" s="22" t="s">
        <v>72</v>
      </c>
      <c r="O60" s="20" t="s">
        <v>74</v>
      </c>
      <c r="P60" s="25" t="s">
        <v>398</v>
      </c>
      <c r="Q60" s="24"/>
      <c r="R60" s="23" t="s">
        <v>73</v>
      </c>
      <c r="S60" s="77" t="s">
        <v>12</v>
      </c>
      <c r="T60" s="45">
        <v>4</v>
      </c>
      <c r="U60" s="31">
        <f t="shared" si="0"/>
        <v>4311</v>
      </c>
      <c r="V60" s="31">
        <f t="shared" si="1"/>
        <v>0</v>
      </c>
      <c r="W60" s="31">
        <f t="shared" si="2"/>
        <v>0</v>
      </c>
      <c r="X60" s="24">
        <v>42614</v>
      </c>
      <c r="Y60" s="36"/>
      <c r="Z60" s="36"/>
      <c r="AA60" s="30"/>
      <c r="AB60" s="37"/>
      <c r="AD60" s="108"/>
      <c r="AE60" s="38">
        <v>12933</v>
      </c>
      <c r="AF60" s="31"/>
      <c r="AG60" s="31"/>
    </row>
    <row r="61" spans="1:33" ht="25.5">
      <c r="A61" s="74"/>
      <c r="B61" s="22">
        <v>53</v>
      </c>
      <c r="C61" s="150" t="s">
        <v>25</v>
      </c>
      <c r="D61" s="142"/>
      <c r="E61" s="20"/>
      <c r="F61" s="110">
        <v>7492089126</v>
      </c>
      <c r="G61" s="20" t="s">
        <v>79</v>
      </c>
      <c r="H61" s="20" t="s">
        <v>206</v>
      </c>
      <c r="I61" s="21" t="s">
        <v>98</v>
      </c>
      <c r="J61" s="20" t="s">
        <v>25</v>
      </c>
      <c r="K61" s="65" t="s">
        <v>207</v>
      </c>
      <c r="L61" s="26" t="s">
        <v>70</v>
      </c>
      <c r="M61" s="26" t="s">
        <v>71</v>
      </c>
      <c r="N61" s="22" t="s">
        <v>72</v>
      </c>
      <c r="O61" s="20" t="s">
        <v>74</v>
      </c>
      <c r="P61" s="25" t="s">
        <v>398</v>
      </c>
      <c r="Q61" s="24"/>
      <c r="R61" s="23" t="s">
        <v>73</v>
      </c>
      <c r="S61" s="77" t="s">
        <v>10</v>
      </c>
      <c r="T61" s="45">
        <v>3</v>
      </c>
      <c r="U61" s="31">
        <f t="shared" si="0"/>
        <v>668.6666666666666</v>
      </c>
      <c r="V61" s="31">
        <f t="shared" si="1"/>
        <v>1287.3333333333333</v>
      </c>
      <c r="W61" s="31">
        <f t="shared" si="2"/>
        <v>0</v>
      </c>
      <c r="X61" s="24">
        <v>42614</v>
      </c>
      <c r="Y61" s="36"/>
      <c r="Z61" s="36"/>
      <c r="AA61" s="30"/>
      <c r="AB61" s="37"/>
      <c r="AD61" s="108"/>
      <c r="AE61" s="38">
        <v>2006</v>
      </c>
      <c r="AF61" s="31">
        <v>3862</v>
      </c>
      <c r="AG61" s="31"/>
    </row>
    <row r="62" spans="1:33" ht="25.5">
      <c r="A62" s="74"/>
      <c r="B62" s="22">
        <v>54</v>
      </c>
      <c r="C62" s="150" t="s">
        <v>25</v>
      </c>
      <c r="D62" s="142"/>
      <c r="E62" s="20"/>
      <c r="F62" s="110">
        <v>7492089126</v>
      </c>
      <c r="G62" s="20" t="s">
        <v>78</v>
      </c>
      <c r="H62" s="20" t="s">
        <v>208</v>
      </c>
      <c r="I62" s="21" t="s">
        <v>98</v>
      </c>
      <c r="J62" s="20" t="s">
        <v>165</v>
      </c>
      <c r="K62" s="65" t="s">
        <v>209</v>
      </c>
      <c r="L62" s="26" t="s">
        <v>70</v>
      </c>
      <c r="M62" s="26" t="s">
        <v>71</v>
      </c>
      <c r="N62" s="22" t="s">
        <v>72</v>
      </c>
      <c r="O62" s="20" t="s">
        <v>74</v>
      </c>
      <c r="P62" s="25" t="s">
        <v>398</v>
      </c>
      <c r="Q62" s="24"/>
      <c r="R62" s="23" t="s">
        <v>73</v>
      </c>
      <c r="S62" s="77" t="s">
        <v>10</v>
      </c>
      <c r="T62" s="45">
        <v>3</v>
      </c>
      <c r="U62" s="31">
        <f t="shared" si="0"/>
        <v>322.3333333333333</v>
      </c>
      <c r="V62" s="31">
        <f t="shared" si="1"/>
        <v>668.6666666666666</v>
      </c>
      <c r="W62" s="31">
        <f t="shared" si="2"/>
        <v>0</v>
      </c>
      <c r="X62" s="24">
        <v>42614</v>
      </c>
      <c r="Y62" s="36"/>
      <c r="Z62" s="36"/>
      <c r="AA62" s="30"/>
      <c r="AB62" s="37"/>
      <c r="AD62" s="108"/>
      <c r="AE62" s="38">
        <v>967</v>
      </c>
      <c r="AF62" s="31">
        <v>2006</v>
      </c>
      <c r="AG62" s="31"/>
    </row>
    <row r="63" spans="1:33" ht="25.5">
      <c r="A63" s="74"/>
      <c r="B63" s="22">
        <v>55</v>
      </c>
      <c r="C63" s="150" t="s">
        <v>25</v>
      </c>
      <c r="D63" s="142"/>
      <c r="E63" s="20"/>
      <c r="F63" s="110">
        <v>7492089126</v>
      </c>
      <c r="G63" s="20" t="s">
        <v>78</v>
      </c>
      <c r="H63" s="20" t="s">
        <v>210</v>
      </c>
      <c r="I63" s="21" t="s">
        <v>98</v>
      </c>
      <c r="J63" s="20" t="s">
        <v>165</v>
      </c>
      <c r="K63" s="65" t="s">
        <v>211</v>
      </c>
      <c r="L63" s="26" t="s">
        <v>70</v>
      </c>
      <c r="M63" s="26" t="s">
        <v>71</v>
      </c>
      <c r="N63" s="22" t="s">
        <v>72</v>
      </c>
      <c r="O63" s="20" t="s">
        <v>74</v>
      </c>
      <c r="P63" s="25" t="s">
        <v>398</v>
      </c>
      <c r="Q63" s="24"/>
      <c r="R63" s="23" t="s">
        <v>73</v>
      </c>
      <c r="S63" s="77" t="s">
        <v>10</v>
      </c>
      <c r="T63" s="45">
        <v>3</v>
      </c>
      <c r="U63" s="31">
        <f t="shared" si="0"/>
        <v>697</v>
      </c>
      <c r="V63" s="31">
        <f t="shared" si="1"/>
        <v>1032.6666666666667</v>
      </c>
      <c r="W63" s="31">
        <f t="shared" si="2"/>
        <v>0</v>
      </c>
      <c r="X63" s="24">
        <v>42614</v>
      </c>
      <c r="Y63" s="36"/>
      <c r="Z63" s="36"/>
      <c r="AA63" s="30"/>
      <c r="AB63" s="37"/>
      <c r="AD63" s="108"/>
      <c r="AE63" s="38">
        <v>2091</v>
      </c>
      <c r="AF63" s="31">
        <v>3098</v>
      </c>
      <c r="AG63" s="31"/>
    </row>
    <row r="64" spans="1:33" ht="25.5">
      <c r="A64" s="74"/>
      <c r="B64" s="22">
        <v>56</v>
      </c>
      <c r="C64" s="150" t="s">
        <v>25</v>
      </c>
      <c r="D64" s="142"/>
      <c r="E64" s="20"/>
      <c r="F64" s="110">
        <v>7492089126</v>
      </c>
      <c r="G64" s="20" t="s">
        <v>79</v>
      </c>
      <c r="H64" s="20" t="s">
        <v>212</v>
      </c>
      <c r="I64" s="21" t="s">
        <v>98</v>
      </c>
      <c r="J64" s="20" t="s">
        <v>165</v>
      </c>
      <c r="K64" s="65" t="s">
        <v>213</v>
      </c>
      <c r="L64" s="26" t="s">
        <v>70</v>
      </c>
      <c r="M64" s="26" t="s">
        <v>71</v>
      </c>
      <c r="N64" s="22" t="s">
        <v>72</v>
      </c>
      <c r="O64" s="20" t="s">
        <v>74</v>
      </c>
      <c r="P64" s="25" t="s">
        <v>398</v>
      </c>
      <c r="Q64" s="24"/>
      <c r="R64" s="23" t="s">
        <v>73</v>
      </c>
      <c r="S64" s="77" t="s">
        <v>10</v>
      </c>
      <c r="T64" s="45">
        <v>2</v>
      </c>
      <c r="U64" s="31">
        <f t="shared" si="0"/>
        <v>944.3333333333334</v>
      </c>
      <c r="V64" s="31">
        <f t="shared" si="1"/>
        <v>641.6666666666666</v>
      </c>
      <c r="W64" s="31">
        <f t="shared" si="2"/>
        <v>0</v>
      </c>
      <c r="X64" s="24">
        <v>42614</v>
      </c>
      <c r="Y64" s="36"/>
      <c r="Z64" s="36"/>
      <c r="AA64" s="30"/>
      <c r="AB64" s="37"/>
      <c r="AD64" s="108"/>
      <c r="AE64" s="38">
        <v>2833</v>
      </c>
      <c r="AF64" s="31">
        <v>1925</v>
      </c>
      <c r="AG64" s="31"/>
    </row>
    <row r="65" spans="1:33" ht="25.5">
      <c r="A65" s="74"/>
      <c r="B65" s="22">
        <v>57</v>
      </c>
      <c r="C65" s="150" t="s">
        <v>25</v>
      </c>
      <c r="D65" s="142"/>
      <c r="E65" s="20"/>
      <c r="F65" s="110">
        <v>7492089126</v>
      </c>
      <c r="G65" s="20" t="s">
        <v>78</v>
      </c>
      <c r="H65" s="20" t="s">
        <v>214</v>
      </c>
      <c r="I65" s="21" t="s">
        <v>98</v>
      </c>
      <c r="J65" s="20" t="s">
        <v>165</v>
      </c>
      <c r="K65" s="65" t="s">
        <v>215</v>
      </c>
      <c r="L65" s="26" t="s">
        <v>70</v>
      </c>
      <c r="M65" s="26" t="s">
        <v>71</v>
      </c>
      <c r="N65" s="22" t="s">
        <v>72</v>
      </c>
      <c r="O65" s="20" t="s">
        <v>74</v>
      </c>
      <c r="P65" s="25" t="s">
        <v>398</v>
      </c>
      <c r="Q65" s="24"/>
      <c r="R65" s="23" t="s">
        <v>73</v>
      </c>
      <c r="S65" s="77" t="s">
        <v>10</v>
      </c>
      <c r="T65" s="45">
        <v>2</v>
      </c>
      <c r="U65" s="31">
        <f t="shared" si="0"/>
        <v>215.66666666666666</v>
      </c>
      <c r="V65" s="31">
        <f t="shared" si="1"/>
        <v>462</v>
      </c>
      <c r="W65" s="31">
        <f t="shared" si="2"/>
        <v>0</v>
      </c>
      <c r="X65" s="24">
        <v>42614</v>
      </c>
      <c r="Y65" s="36"/>
      <c r="Z65" s="36"/>
      <c r="AA65" s="30"/>
      <c r="AB65" s="37"/>
      <c r="AD65" s="108"/>
      <c r="AE65" s="38">
        <v>647</v>
      </c>
      <c r="AF65" s="31">
        <v>1386</v>
      </c>
      <c r="AG65" s="31"/>
    </row>
    <row r="66" spans="1:33" ht="25.5">
      <c r="A66" s="74"/>
      <c r="B66" s="22">
        <v>58</v>
      </c>
      <c r="C66" s="150" t="s">
        <v>25</v>
      </c>
      <c r="D66" s="142"/>
      <c r="E66" s="20"/>
      <c r="F66" s="110">
        <v>7492089126</v>
      </c>
      <c r="G66" s="20" t="s">
        <v>78</v>
      </c>
      <c r="H66" s="20" t="s">
        <v>216</v>
      </c>
      <c r="I66" s="21" t="s">
        <v>98</v>
      </c>
      <c r="J66" s="20" t="s">
        <v>217</v>
      </c>
      <c r="K66" s="65" t="s">
        <v>218</v>
      </c>
      <c r="L66" s="26" t="s">
        <v>70</v>
      </c>
      <c r="M66" s="26" t="s">
        <v>71</v>
      </c>
      <c r="N66" s="22" t="s">
        <v>72</v>
      </c>
      <c r="O66" s="20" t="s">
        <v>74</v>
      </c>
      <c r="P66" s="25" t="s">
        <v>398</v>
      </c>
      <c r="Q66" s="24"/>
      <c r="R66" s="23" t="s">
        <v>73</v>
      </c>
      <c r="S66" s="77" t="s">
        <v>10</v>
      </c>
      <c r="T66" s="45">
        <v>4</v>
      </c>
      <c r="U66" s="31">
        <f t="shared" si="0"/>
        <v>246</v>
      </c>
      <c r="V66" s="31">
        <f t="shared" si="1"/>
        <v>521</v>
      </c>
      <c r="W66" s="31">
        <f t="shared" si="2"/>
        <v>0</v>
      </c>
      <c r="X66" s="24">
        <v>42614</v>
      </c>
      <c r="Y66" s="36"/>
      <c r="Z66" s="36"/>
      <c r="AA66" s="30"/>
      <c r="AB66" s="37"/>
      <c r="AD66" s="108"/>
      <c r="AE66" s="38">
        <v>738</v>
      </c>
      <c r="AF66" s="31">
        <v>1563</v>
      </c>
      <c r="AG66" s="31"/>
    </row>
    <row r="67" spans="1:33" ht="25.5">
      <c r="A67" s="74"/>
      <c r="B67" s="22">
        <v>59</v>
      </c>
      <c r="C67" s="150" t="s">
        <v>25</v>
      </c>
      <c r="D67" s="142"/>
      <c r="E67" s="20"/>
      <c r="F67" s="110">
        <v>7492089126</v>
      </c>
      <c r="G67" s="20" t="s">
        <v>79</v>
      </c>
      <c r="H67" s="20" t="s">
        <v>219</v>
      </c>
      <c r="I67" s="21" t="s">
        <v>98</v>
      </c>
      <c r="J67" s="20" t="s">
        <v>99</v>
      </c>
      <c r="K67" s="65" t="s">
        <v>220</v>
      </c>
      <c r="L67" s="26" t="s">
        <v>70</v>
      </c>
      <c r="M67" s="26" t="s">
        <v>71</v>
      </c>
      <c r="N67" s="22" t="s">
        <v>72</v>
      </c>
      <c r="O67" s="20" t="s">
        <v>74</v>
      </c>
      <c r="P67" s="25" t="s">
        <v>398</v>
      </c>
      <c r="Q67" s="24"/>
      <c r="R67" s="23" t="s">
        <v>73</v>
      </c>
      <c r="S67" s="77" t="s">
        <v>10</v>
      </c>
      <c r="T67" s="45">
        <v>2</v>
      </c>
      <c r="U67" s="31">
        <f aca="true" t="shared" si="3" ref="U67:U106">+AE67*$AE$6/12</f>
        <v>653.3333333333334</v>
      </c>
      <c r="V67" s="31">
        <f aca="true" t="shared" si="4" ref="V67:V106">+AF67*$AE$6/12</f>
        <v>1320.6666666666667</v>
      </c>
      <c r="W67" s="31">
        <f aca="true" t="shared" si="5" ref="W67:W106">+AG67*$AE$6/12</f>
        <v>0</v>
      </c>
      <c r="X67" s="24">
        <v>42614</v>
      </c>
      <c r="Y67" s="36"/>
      <c r="Z67" s="36"/>
      <c r="AA67" s="30"/>
      <c r="AB67" s="37"/>
      <c r="AD67" s="108"/>
      <c r="AE67" s="38">
        <v>1960</v>
      </c>
      <c r="AF67" s="31">
        <v>3962</v>
      </c>
      <c r="AG67" s="31"/>
    </row>
    <row r="68" spans="1:33" ht="25.5">
      <c r="A68" s="74"/>
      <c r="B68" s="22">
        <v>60</v>
      </c>
      <c r="C68" s="150" t="s">
        <v>25</v>
      </c>
      <c r="D68" s="142"/>
      <c r="E68" s="20"/>
      <c r="F68" s="110">
        <v>7492089126</v>
      </c>
      <c r="G68" s="20" t="s">
        <v>79</v>
      </c>
      <c r="H68" s="20" t="s">
        <v>221</v>
      </c>
      <c r="I68" s="21" t="s">
        <v>98</v>
      </c>
      <c r="J68" s="20" t="s">
        <v>222</v>
      </c>
      <c r="K68" s="65" t="s">
        <v>223</v>
      </c>
      <c r="L68" s="26" t="s">
        <v>70</v>
      </c>
      <c r="M68" s="26" t="s">
        <v>71</v>
      </c>
      <c r="N68" s="22" t="s">
        <v>72</v>
      </c>
      <c r="O68" s="20" t="s">
        <v>74</v>
      </c>
      <c r="P68" s="25" t="s">
        <v>398</v>
      </c>
      <c r="Q68" s="24"/>
      <c r="R68" s="23" t="s">
        <v>73</v>
      </c>
      <c r="S68" s="77" t="s">
        <v>10</v>
      </c>
      <c r="T68" s="45">
        <v>2</v>
      </c>
      <c r="U68" s="31">
        <f t="shared" si="3"/>
        <v>419</v>
      </c>
      <c r="V68" s="31">
        <f t="shared" si="4"/>
        <v>855</v>
      </c>
      <c r="W68" s="31">
        <f t="shared" si="5"/>
        <v>0</v>
      </c>
      <c r="X68" s="24">
        <v>42614</v>
      </c>
      <c r="Y68" s="36"/>
      <c r="Z68" s="36"/>
      <c r="AA68" s="30"/>
      <c r="AB68" s="37"/>
      <c r="AD68" s="108"/>
      <c r="AE68" s="38">
        <v>1257</v>
      </c>
      <c r="AF68" s="31">
        <v>2565</v>
      </c>
      <c r="AG68" s="31"/>
    </row>
    <row r="69" spans="1:33" ht="25.5">
      <c r="A69" s="74"/>
      <c r="B69" s="22">
        <v>61</v>
      </c>
      <c r="C69" s="150" t="s">
        <v>25</v>
      </c>
      <c r="D69" s="142"/>
      <c r="E69" s="20"/>
      <c r="F69" s="110">
        <v>7492089126</v>
      </c>
      <c r="G69" s="20" t="s">
        <v>78</v>
      </c>
      <c r="H69" s="20" t="s">
        <v>224</v>
      </c>
      <c r="I69" s="21" t="s">
        <v>98</v>
      </c>
      <c r="J69" s="20" t="s">
        <v>106</v>
      </c>
      <c r="K69" s="65" t="s">
        <v>225</v>
      </c>
      <c r="L69" s="26" t="s">
        <v>70</v>
      </c>
      <c r="M69" s="26" t="s">
        <v>71</v>
      </c>
      <c r="N69" s="22" t="s">
        <v>72</v>
      </c>
      <c r="O69" s="20" t="s">
        <v>74</v>
      </c>
      <c r="P69" s="25" t="s">
        <v>398</v>
      </c>
      <c r="Q69" s="24"/>
      <c r="R69" s="23" t="s">
        <v>73</v>
      </c>
      <c r="S69" s="77" t="s">
        <v>10</v>
      </c>
      <c r="T69" s="45">
        <v>4</v>
      </c>
      <c r="U69" s="31">
        <f t="shared" si="3"/>
        <v>699</v>
      </c>
      <c r="V69" s="31">
        <f t="shared" si="4"/>
        <v>1370.6666666666667</v>
      </c>
      <c r="W69" s="31">
        <f t="shared" si="5"/>
        <v>0</v>
      </c>
      <c r="X69" s="24">
        <v>42614</v>
      </c>
      <c r="Y69" s="36"/>
      <c r="Z69" s="36"/>
      <c r="AA69" s="30"/>
      <c r="AB69" s="37"/>
      <c r="AD69" s="108"/>
      <c r="AE69" s="38">
        <v>2097</v>
      </c>
      <c r="AF69" s="31">
        <v>4112</v>
      </c>
      <c r="AG69" s="31"/>
    </row>
    <row r="70" spans="1:33" ht="25.5">
      <c r="A70" s="74"/>
      <c r="B70" s="22">
        <v>62</v>
      </c>
      <c r="C70" s="150" t="s">
        <v>25</v>
      </c>
      <c r="D70" s="142"/>
      <c r="E70" s="20"/>
      <c r="F70" s="110">
        <v>7492089126</v>
      </c>
      <c r="G70" s="20" t="s">
        <v>78</v>
      </c>
      <c r="H70" s="20" t="s">
        <v>226</v>
      </c>
      <c r="I70" s="21" t="s">
        <v>98</v>
      </c>
      <c r="J70" s="20" t="s">
        <v>106</v>
      </c>
      <c r="K70" s="65" t="s">
        <v>227</v>
      </c>
      <c r="L70" s="26" t="s">
        <v>70</v>
      </c>
      <c r="M70" s="26" t="s">
        <v>71</v>
      </c>
      <c r="N70" s="22" t="s">
        <v>72</v>
      </c>
      <c r="O70" s="20" t="s">
        <v>74</v>
      </c>
      <c r="P70" s="25" t="s">
        <v>398</v>
      </c>
      <c r="Q70" s="24"/>
      <c r="R70" s="23" t="s">
        <v>73</v>
      </c>
      <c r="S70" s="77" t="s">
        <v>10</v>
      </c>
      <c r="T70" s="45">
        <v>3</v>
      </c>
      <c r="U70" s="31">
        <f t="shared" si="3"/>
        <v>526</v>
      </c>
      <c r="V70" s="31">
        <f t="shared" si="4"/>
        <v>1098.3333333333333</v>
      </c>
      <c r="W70" s="31">
        <f t="shared" si="5"/>
        <v>0</v>
      </c>
      <c r="X70" s="24">
        <v>42614</v>
      </c>
      <c r="Y70" s="36"/>
      <c r="Z70" s="36"/>
      <c r="AA70" s="30"/>
      <c r="AB70" s="37"/>
      <c r="AD70" s="108"/>
      <c r="AE70" s="38">
        <v>1578</v>
      </c>
      <c r="AF70" s="31">
        <v>3295</v>
      </c>
      <c r="AG70" s="31"/>
    </row>
    <row r="71" spans="1:33" ht="25.5">
      <c r="A71" s="74"/>
      <c r="B71" s="22">
        <v>63</v>
      </c>
      <c r="C71" s="150" t="s">
        <v>25</v>
      </c>
      <c r="D71" s="142"/>
      <c r="E71" s="20"/>
      <c r="F71" s="110">
        <v>7492089126</v>
      </c>
      <c r="G71" s="20" t="s">
        <v>79</v>
      </c>
      <c r="H71" s="20" t="s">
        <v>228</v>
      </c>
      <c r="I71" s="21" t="s">
        <v>98</v>
      </c>
      <c r="J71" s="20" t="s">
        <v>106</v>
      </c>
      <c r="K71" s="65" t="s">
        <v>229</v>
      </c>
      <c r="L71" s="26" t="s">
        <v>70</v>
      </c>
      <c r="M71" s="26" t="s">
        <v>71</v>
      </c>
      <c r="N71" s="22" t="s">
        <v>72</v>
      </c>
      <c r="O71" s="20" t="s">
        <v>74</v>
      </c>
      <c r="P71" s="25" t="s">
        <v>398</v>
      </c>
      <c r="Q71" s="24"/>
      <c r="R71" s="23" t="s">
        <v>73</v>
      </c>
      <c r="S71" s="77" t="s">
        <v>10</v>
      </c>
      <c r="T71" s="45">
        <v>12</v>
      </c>
      <c r="U71" s="31">
        <f t="shared" si="3"/>
        <v>2438.6666666666665</v>
      </c>
      <c r="V71" s="31">
        <f t="shared" si="4"/>
        <v>4870.666666666667</v>
      </c>
      <c r="W71" s="31">
        <f t="shared" si="5"/>
        <v>0</v>
      </c>
      <c r="X71" s="24">
        <v>42614</v>
      </c>
      <c r="Y71" s="36"/>
      <c r="Z71" s="36"/>
      <c r="AA71" s="30"/>
      <c r="AB71" s="37"/>
      <c r="AD71" s="108"/>
      <c r="AE71" s="38">
        <v>7316</v>
      </c>
      <c r="AF71" s="31">
        <v>14612</v>
      </c>
      <c r="AG71" s="31"/>
    </row>
    <row r="72" spans="1:33" ht="25.5">
      <c r="A72" s="74"/>
      <c r="B72" s="22">
        <v>64</v>
      </c>
      <c r="C72" s="150" t="s">
        <v>25</v>
      </c>
      <c r="D72" s="142"/>
      <c r="E72" s="20"/>
      <c r="F72" s="110">
        <v>7492089126</v>
      </c>
      <c r="G72" s="20" t="s">
        <v>78</v>
      </c>
      <c r="H72" s="20" t="s">
        <v>230</v>
      </c>
      <c r="I72" s="21" t="s">
        <v>98</v>
      </c>
      <c r="J72" s="20" t="s">
        <v>106</v>
      </c>
      <c r="K72" s="65" t="s">
        <v>231</v>
      </c>
      <c r="L72" s="26" t="s">
        <v>70</v>
      </c>
      <c r="M72" s="26" t="s">
        <v>71</v>
      </c>
      <c r="N72" s="22" t="s">
        <v>72</v>
      </c>
      <c r="O72" s="20" t="s">
        <v>74</v>
      </c>
      <c r="P72" s="25" t="s">
        <v>398</v>
      </c>
      <c r="Q72" s="24"/>
      <c r="R72" s="23" t="s">
        <v>73</v>
      </c>
      <c r="S72" s="77" t="s">
        <v>10</v>
      </c>
      <c r="T72" s="45">
        <v>4</v>
      </c>
      <c r="U72" s="31">
        <f t="shared" si="3"/>
        <v>723.3333333333334</v>
      </c>
      <c r="V72" s="31">
        <f t="shared" si="4"/>
        <v>1478.6666666666667</v>
      </c>
      <c r="W72" s="31">
        <f t="shared" si="5"/>
        <v>0</v>
      </c>
      <c r="X72" s="24">
        <v>42614</v>
      </c>
      <c r="Y72" s="36"/>
      <c r="Z72" s="36"/>
      <c r="AA72" s="30"/>
      <c r="AB72" s="37"/>
      <c r="AD72" s="108"/>
      <c r="AE72" s="38">
        <v>2170</v>
      </c>
      <c r="AF72" s="31">
        <v>4436</v>
      </c>
      <c r="AG72" s="31"/>
    </row>
    <row r="73" spans="1:33" ht="25.5">
      <c r="A73" s="74"/>
      <c r="B73" s="22">
        <v>65</v>
      </c>
      <c r="C73" s="150" t="s">
        <v>25</v>
      </c>
      <c r="D73" s="142"/>
      <c r="E73" s="20"/>
      <c r="F73" s="110">
        <v>7492089126</v>
      </c>
      <c r="G73" s="20" t="s">
        <v>78</v>
      </c>
      <c r="H73" s="20" t="s">
        <v>232</v>
      </c>
      <c r="I73" s="21" t="s">
        <v>98</v>
      </c>
      <c r="J73" s="20" t="s">
        <v>106</v>
      </c>
      <c r="K73" s="65" t="s">
        <v>233</v>
      </c>
      <c r="L73" s="26" t="s">
        <v>70</v>
      </c>
      <c r="M73" s="26" t="s">
        <v>71</v>
      </c>
      <c r="N73" s="22" t="s">
        <v>72</v>
      </c>
      <c r="O73" s="20" t="s">
        <v>74</v>
      </c>
      <c r="P73" s="25" t="s">
        <v>398</v>
      </c>
      <c r="Q73" s="24"/>
      <c r="R73" s="23" t="s">
        <v>73</v>
      </c>
      <c r="S73" s="77" t="s">
        <v>10</v>
      </c>
      <c r="T73" s="45">
        <v>3</v>
      </c>
      <c r="U73" s="31">
        <f t="shared" si="3"/>
        <v>592.3333333333334</v>
      </c>
      <c r="V73" s="31">
        <f t="shared" si="4"/>
        <v>1197.6666666666667</v>
      </c>
      <c r="W73" s="31">
        <f t="shared" si="5"/>
        <v>0</v>
      </c>
      <c r="X73" s="24">
        <v>42614</v>
      </c>
      <c r="Y73" s="36"/>
      <c r="Z73" s="36"/>
      <c r="AA73" s="30"/>
      <c r="AB73" s="37"/>
      <c r="AD73" s="108"/>
      <c r="AE73" s="38">
        <v>1777</v>
      </c>
      <c r="AF73" s="31">
        <v>3593</v>
      </c>
      <c r="AG73" s="31"/>
    </row>
    <row r="74" spans="1:33" ht="25.5">
      <c r="A74" s="74"/>
      <c r="B74" s="22">
        <v>66</v>
      </c>
      <c r="C74" s="150" t="s">
        <v>25</v>
      </c>
      <c r="D74" s="142"/>
      <c r="E74" s="20"/>
      <c r="F74" s="110">
        <v>7492089126</v>
      </c>
      <c r="G74" s="20" t="s">
        <v>79</v>
      </c>
      <c r="H74" s="20" t="s">
        <v>234</v>
      </c>
      <c r="I74" s="21" t="s">
        <v>98</v>
      </c>
      <c r="J74" s="20" t="s">
        <v>106</v>
      </c>
      <c r="K74" s="65" t="s">
        <v>235</v>
      </c>
      <c r="L74" s="26" t="s">
        <v>70</v>
      </c>
      <c r="M74" s="26" t="s">
        <v>71</v>
      </c>
      <c r="N74" s="22" t="s">
        <v>72</v>
      </c>
      <c r="O74" s="20" t="s">
        <v>74</v>
      </c>
      <c r="P74" s="25" t="s">
        <v>398</v>
      </c>
      <c r="Q74" s="24"/>
      <c r="R74" s="23" t="s">
        <v>73</v>
      </c>
      <c r="S74" s="77" t="s">
        <v>10</v>
      </c>
      <c r="T74" s="45">
        <v>5</v>
      </c>
      <c r="U74" s="31">
        <f t="shared" si="3"/>
        <v>871.3333333333334</v>
      </c>
      <c r="V74" s="31">
        <f t="shared" si="4"/>
        <v>1749.3333333333333</v>
      </c>
      <c r="W74" s="31">
        <f t="shared" si="5"/>
        <v>0</v>
      </c>
      <c r="X74" s="24">
        <v>42614</v>
      </c>
      <c r="Y74" s="36"/>
      <c r="Z74" s="36"/>
      <c r="AA74" s="30"/>
      <c r="AB74" s="37"/>
      <c r="AD74" s="108"/>
      <c r="AE74" s="38">
        <v>2614</v>
      </c>
      <c r="AF74" s="31">
        <v>5248</v>
      </c>
      <c r="AG74" s="31"/>
    </row>
    <row r="75" spans="1:33" ht="25.5">
      <c r="A75" s="74"/>
      <c r="B75" s="22">
        <v>67</v>
      </c>
      <c r="C75" s="150" t="s">
        <v>25</v>
      </c>
      <c r="D75" s="142"/>
      <c r="E75" s="20"/>
      <c r="F75" s="110">
        <v>7492089126</v>
      </c>
      <c r="G75" s="20" t="s">
        <v>78</v>
      </c>
      <c r="H75" s="20" t="s">
        <v>236</v>
      </c>
      <c r="I75" s="21" t="s">
        <v>98</v>
      </c>
      <c r="J75" s="20" t="s">
        <v>103</v>
      </c>
      <c r="K75" s="65" t="s">
        <v>237</v>
      </c>
      <c r="L75" s="26" t="s">
        <v>70</v>
      </c>
      <c r="M75" s="26" t="s">
        <v>71</v>
      </c>
      <c r="N75" s="22" t="s">
        <v>72</v>
      </c>
      <c r="O75" s="20" t="s">
        <v>74</v>
      </c>
      <c r="P75" s="25" t="s">
        <v>398</v>
      </c>
      <c r="Q75" s="24"/>
      <c r="R75" s="23" t="s">
        <v>73</v>
      </c>
      <c r="S75" s="77" t="s">
        <v>10</v>
      </c>
      <c r="T75" s="45">
        <v>1</v>
      </c>
      <c r="U75" s="31">
        <f t="shared" si="3"/>
        <v>319</v>
      </c>
      <c r="V75" s="31">
        <f t="shared" si="4"/>
        <v>679.3333333333334</v>
      </c>
      <c r="W75" s="31">
        <f t="shared" si="5"/>
        <v>0</v>
      </c>
      <c r="X75" s="24">
        <v>42614</v>
      </c>
      <c r="Y75" s="36"/>
      <c r="Z75" s="36"/>
      <c r="AA75" s="30"/>
      <c r="AB75" s="37"/>
      <c r="AD75" s="108"/>
      <c r="AE75" s="38">
        <v>957</v>
      </c>
      <c r="AF75" s="31">
        <v>2038</v>
      </c>
      <c r="AG75" s="31"/>
    </row>
    <row r="76" spans="1:33" ht="25.5">
      <c r="A76" s="74"/>
      <c r="B76" s="22">
        <v>68</v>
      </c>
      <c r="C76" s="150" t="s">
        <v>25</v>
      </c>
      <c r="D76" s="142"/>
      <c r="E76" s="20"/>
      <c r="F76" s="110">
        <v>7492089126</v>
      </c>
      <c r="G76" s="20" t="s">
        <v>78</v>
      </c>
      <c r="H76" s="20" t="s">
        <v>238</v>
      </c>
      <c r="I76" s="21" t="s">
        <v>98</v>
      </c>
      <c r="J76" s="20" t="s">
        <v>217</v>
      </c>
      <c r="K76" s="65" t="s">
        <v>239</v>
      </c>
      <c r="L76" s="26" t="s">
        <v>70</v>
      </c>
      <c r="M76" s="26" t="s">
        <v>71</v>
      </c>
      <c r="N76" s="22" t="s">
        <v>72</v>
      </c>
      <c r="O76" s="20" t="s">
        <v>74</v>
      </c>
      <c r="P76" s="25" t="s">
        <v>398</v>
      </c>
      <c r="Q76" s="24"/>
      <c r="R76" s="23" t="s">
        <v>73</v>
      </c>
      <c r="S76" s="77" t="s">
        <v>10</v>
      </c>
      <c r="T76" s="45">
        <v>2</v>
      </c>
      <c r="U76" s="31">
        <f t="shared" si="3"/>
        <v>549</v>
      </c>
      <c r="V76" s="31">
        <f t="shared" si="4"/>
        <v>1108</v>
      </c>
      <c r="W76" s="31">
        <f t="shared" si="5"/>
        <v>0</v>
      </c>
      <c r="X76" s="24">
        <v>42614</v>
      </c>
      <c r="Y76" s="36"/>
      <c r="Z76" s="36"/>
      <c r="AA76" s="30"/>
      <c r="AB76" s="37"/>
      <c r="AD76" s="108"/>
      <c r="AE76" s="38">
        <v>1647</v>
      </c>
      <c r="AF76" s="31">
        <v>3324</v>
      </c>
      <c r="AG76" s="31"/>
    </row>
    <row r="77" spans="1:33" ht="25.5">
      <c r="A77" s="74"/>
      <c r="B77" s="22">
        <v>69</v>
      </c>
      <c r="C77" s="150" t="s">
        <v>25</v>
      </c>
      <c r="D77" s="142"/>
      <c r="E77" s="20"/>
      <c r="F77" s="110">
        <v>7492089126</v>
      </c>
      <c r="G77" s="20" t="s">
        <v>79</v>
      </c>
      <c r="H77" s="20" t="s">
        <v>240</v>
      </c>
      <c r="I77" s="21" t="s">
        <v>98</v>
      </c>
      <c r="J77" s="20" t="s">
        <v>106</v>
      </c>
      <c r="K77" s="65" t="s">
        <v>241</v>
      </c>
      <c r="L77" s="26" t="s">
        <v>70</v>
      </c>
      <c r="M77" s="26" t="s">
        <v>71</v>
      </c>
      <c r="N77" s="22" t="s">
        <v>72</v>
      </c>
      <c r="O77" s="20" t="s">
        <v>74</v>
      </c>
      <c r="P77" s="25" t="s">
        <v>398</v>
      </c>
      <c r="Q77" s="24"/>
      <c r="R77" s="23" t="s">
        <v>73</v>
      </c>
      <c r="S77" s="77" t="s">
        <v>10</v>
      </c>
      <c r="T77" s="45">
        <v>4</v>
      </c>
      <c r="U77" s="31">
        <f t="shared" si="3"/>
        <v>850</v>
      </c>
      <c r="V77" s="31">
        <f t="shared" si="4"/>
        <v>1696.6666666666667</v>
      </c>
      <c r="W77" s="31">
        <f t="shared" si="5"/>
        <v>0</v>
      </c>
      <c r="X77" s="24">
        <v>42614</v>
      </c>
      <c r="Y77" s="36"/>
      <c r="Z77" s="36"/>
      <c r="AA77" s="30"/>
      <c r="AB77" s="37"/>
      <c r="AD77" s="108"/>
      <c r="AE77" s="38">
        <v>2550</v>
      </c>
      <c r="AF77" s="31">
        <v>5090</v>
      </c>
      <c r="AG77" s="31"/>
    </row>
    <row r="78" spans="1:33" ht="25.5">
      <c r="A78" s="74"/>
      <c r="B78" s="22">
        <v>70</v>
      </c>
      <c r="C78" s="150" t="s">
        <v>25</v>
      </c>
      <c r="D78" s="142"/>
      <c r="E78" s="20"/>
      <c r="F78" s="110">
        <v>7492089126</v>
      </c>
      <c r="G78" s="20" t="s">
        <v>78</v>
      </c>
      <c r="H78" s="20" t="s">
        <v>242</v>
      </c>
      <c r="I78" s="21" t="s">
        <v>98</v>
      </c>
      <c r="J78" s="20" t="s">
        <v>106</v>
      </c>
      <c r="K78" s="65" t="s">
        <v>243</v>
      </c>
      <c r="L78" s="26" t="s">
        <v>70</v>
      </c>
      <c r="M78" s="26" t="s">
        <v>71</v>
      </c>
      <c r="N78" s="22" t="s">
        <v>72</v>
      </c>
      <c r="O78" s="20" t="s">
        <v>74</v>
      </c>
      <c r="P78" s="25" t="s">
        <v>398</v>
      </c>
      <c r="Q78" s="24"/>
      <c r="R78" s="23" t="s">
        <v>73</v>
      </c>
      <c r="S78" s="77" t="s">
        <v>11</v>
      </c>
      <c r="T78" s="45">
        <v>2</v>
      </c>
      <c r="U78" s="31">
        <f t="shared" si="3"/>
        <v>672</v>
      </c>
      <c r="V78" s="31">
        <f t="shared" si="4"/>
        <v>174.66666666666666</v>
      </c>
      <c r="W78" s="31">
        <f t="shared" si="5"/>
        <v>0</v>
      </c>
      <c r="X78" s="24">
        <v>42614</v>
      </c>
      <c r="Y78" s="36"/>
      <c r="Z78" s="36"/>
      <c r="AA78" s="30"/>
      <c r="AB78" s="37"/>
      <c r="AD78" s="108"/>
      <c r="AE78" s="38">
        <v>2016</v>
      </c>
      <c r="AF78" s="31">
        <v>524</v>
      </c>
      <c r="AG78" s="31"/>
    </row>
    <row r="79" spans="1:33" ht="25.5">
      <c r="A79" s="74"/>
      <c r="B79" s="22">
        <v>71</v>
      </c>
      <c r="C79" s="150" t="s">
        <v>25</v>
      </c>
      <c r="D79" s="142"/>
      <c r="E79" s="20"/>
      <c r="F79" s="110">
        <v>7492089126</v>
      </c>
      <c r="G79" s="20" t="s">
        <v>78</v>
      </c>
      <c r="H79" s="20" t="s">
        <v>244</v>
      </c>
      <c r="I79" s="21" t="s">
        <v>88</v>
      </c>
      <c r="J79" s="20" t="s">
        <v>159</v>
      </c>
      <c r="K79" s="65" t="s">
        <v>245</v>
      </c>
      <c r="L79" s="26" t="s">
        <v>70</v>
      </c>
      <c r="M79" s="26" t="s">
        <v>71</v>
      </c>
      <c r="N79" s="22" t="s">
        <v>72</v>
      </c>
      <c r="O79" s="20" t="s">
        <v>74</v>
      </c>
      <c r="P79" s="25" t="s">
        <v>398</v>
      </c>
      <c r="Q79" s="24"/>
      <c r="R79" s="23" t="s">
        <v>73</v>
      </c>
      <c r="S79" s="77" t="s">
        <v>10</v>
      </c>
      <c r="T79" s="45">
        <v>5</v>
      </c>
      <c r="U79" s="31">
        <f t="shared" si="3"/>
        <v>69</v>
      </c>
      <c r="V79" s="31">
        <f t="shared" si="4"/>
        <v>37.333333333333336</v>
      </c>
      <c r="W79" s="31">
        <f t="shared" si="5"/>
        <v>0</v>
      </c>
      <c r="X79" s="24">
        <v>42614</v>
      </c>
      <c r="Y79" s="36"/>
      <c r="Z79" s="36"/>
      <c r="AA79" s="30"/>
      <c r="AB79" s="37"/>
      <c r="AD79" s="108"/>
      <c r="AE79" s="38">
        <v>207</v>
      </c>
      <c r="AF79" s="31">
        <v>112</v>
      </c>
      <c r="AG79" s="31"/>
    </row>
    <row r="80" spans="1:33" ht="25.5">
      <c r="A80" s="74"/>
      <c r="B80" s="22">
        <v>72</v>
      </c>
      <c r="C80" s="150" t="s">
        <v>25</v>
      </c>
      <c r="D80" s="142"/>
      <c r="E80" s="20"/>
      <c r="F80" s="110">
        <v>7492089126</v>
      </c>
      <c r="G80" s="20" t="s">
        <v>79</v>
      </c>
      <c r="H80" s="20" t="s">
        <v>246</v>
      </c>
      <c r="I80" s="21" t="s">
        <v>88</v>
      </c>
      <c r="J80" s="20" t="s">
        <v>159</v>
      </c>
      <c r="K80" s="65" t="s">
        <v>247</v>
      </c>
      <c r="L80" s="26" t="s">
        <v>70</v>
      </c>
      <c r="M80" s="26" t="s">
        <v>71</v>
      </c>
      <c r="N80" s="22" t="s">
        <v>72</v>
      </c>
      <c r="O80" s="20" t="s">
        <v>74</v>
      </c>
      <c r="P80" s="25" t="s">
        <v>398</v>
      </c>
      <c r="Q80" s="24"/>
      <c r="R80" s="23" t="s">
        <v>73</v>
      </c>
      <c r="S80" s="77" t="s">
        <v>10</v>
      </c>
      <c r="T80" s="45">
        <v>3</v>
      </c>
      <c r="U80" s="31">
        <f t="shared" si="3"/>
        <v>723.3333333333334</v>
      </c>
      <c r="V80" s="31">
        <f t="shared" si="4"/>
        <v>1292</v>
      </c>
      <c r="W80" s="31">
        <f t="shared" si="5"/>
        <v>0</v>
      </c>
      <c r="X80" s="24">
        <v>42614</v>
      </c>
      <c r="Y80" s="36"/>
      <c r="Z80" s="36"/>
      <c r="AA80" s="30"/>
      <c r="AB80" s="37"/>
      <c r="AD80" s="108"/>
      <c r="AE80" s="38">
        <v>2170</v>
      </c>
      <c r="AF80" s="31">
        <v>3876</v>
      </c>
      <c r="AG80" s="31"/>
    </row>
    <row r="81" spans="1:33" ht="25.5">
      <c r="A81" s="74"/>
      <c r="B81" s="22">
        <v>73</v>
      </c>
      <c r="C81" s="150" t="s">
        <v>25</v>
      </c>
      <c r="D81" s="142"/>
      <c r="E81" s="20"/>
      <c r="F81" s="110">
        <v>7492089126</v>
      </c>
      <c r="G81" s="20" t="s">
        <v>78</v>
      </c>
      <c r="H81" s="20" t="s">
        <v>248</v>
      </c>
      <c r="I81" s="21" t="s">
        <v>98</v>
      </c>
      <c r="J81" s="20" t="s">
        <v>114</v>
      </c>
      <c r="K81" s="65" t="s">
        <v>249</v>
      </c>
      <c r="L81" s="26" t="s">
        <v>70</v>
      </c>
      <c r="M81" s="26" t="s">
        <v>71</v>
      </c>
      <c r="N81" s="22" t="s">
        <v>72</v>
      </c>
      <c r="O81" s="20" t="s">
        <v>74</v>
      </c>
      <c r="P81" s="25" t="s">
        <v>398</v>
      </c>
      <c r="Q81" s="24"/>
      <c r="R81" s="23" t="s">
        <v>73</v>
      </c>
      <c r="S81" s="77" t="s">
        <v>10</v>
      </c>
      <c r="T81" s="45">
        <v>8</v>
      </c>
      <c r="U81" s="31">
        <f t="shared" si="3"/>
        <v>1863</v>
      </c>
      <c r="V81" s="31">
        <f t="shared" si="4"/>
        <v>1544</v>
      </c>
      <c r="W81" s="31">
        <f t="shared" si="5"/>
        <v>0</v>
      </c>
      <c r="X81" s="24">
        <v>42614</v>
      </c>
      <c r="Y81" s="36"/>
      <c r="Z81" s="36"/>
      <c r="AA81" s="30"/>
      <c r="AB81" s="37"/>
      <c r="AD81" s="108"/>
      <c r="AE81" s="38">
        <v>5589</v>
      </c>
      <c r="AF81" s="31">
        <v>4632</v>
      </c>
      <c r="AG81" s="31"/>
    </row>
    <row r="82" spans="1:33" ht="25.5">
      <c r="A82" s="74"/>
      <c r="B82" s="22">
        <v>74</v>
      </c>
      <c r="C82" s="150" t="s">
        <v>25</v>
      </c>
      <c r="D82" s="142"/>
      <c r="E82" s="20"/>
      <c r="F82" s="110">
        <v>7492089126</v>
      </c>
      <c r="G82" s="20" t="s">
        <v>78</v>
      </c>
      <c r="H82" s="20" t="s">
        <v>250</v>
      </c>
      <c r="I82" s="21" t="s">
        <v>98</v>
      </c>
      <c r="J82" s="20" t="s">
        <v>114</v>
      </c>
      <c r="K82" s="65" t="s">
        <v>251</v>
      </c>
      <c r="L82" s="26" t="s">
        <v>70</v>
      </c>
      <c r="M82" s="26" t="s">
        <v>71</v>
      </c>
      <c r="N82" s="22" t="s">
        <v>72</v>
      </c>
      <c r="O82" s="20" t="s">
        <v>74</v>
      </c>
      <c r="P82" s="25" t="s">
        <v>398</v>
      </c>
      <c r="Q82" s="24"/>
      <c r="R82" s="23" t="s">
        <v>73</v>
      </c>
      <c r="S82" s="77" t="s">
        <v>10</v>
      </c>
      <c r="T82" s="45">
        <v>5</v>
      </c>
      <c r="U82" s="31">
        <f t="shared" si="3"/>
        <v>1444.6666666666667</v>
      </c>
      <c r="V82" s="31">
        <f t="shared" si="4"/>
        <v>2928</v>
      </c>
      <c r="W82" s="31">
        <f t="shared" si="5"/>
        <v>0</v>
      </c>
      <c r="X82" s="24">
        <v>42614</v>
      </c>
      <c r="Y82" s="36"/>
      <c r="Z82" s="36"/>
      <c r="AA82" s="30"/>
      <c r="AB82" s="37"/>
      <c r="AD82" s="108"/>
      <c r="AE82" s="38">
        <v>4334</v>
      </c>
      <c r="AF82" s="31">
        <v>8784</v>
      </c>
      <c r="AG82" s="31"/>
    </row>
    <row r="83" spans="1:33" ht="25.5">
      <c r="A83" s="74"/>
      <c r="B83" s="22">
        <v>75</v>
      </c>
      <c r="C83" s="150" t="s">
        <v>25</v>
      </c>
      <c r="D83" s="142"/>
      <c r="E83" s="20"/>
      <c r="F83" s="110">
        <v>7492089126</v>
      </c>
      <c r="G83" s="20" t="s">
        <v>79</v>
      </c>
      <c r="H83" s="20" t="s">
        <v>252</v>
      </c>
      <c r="I83" s="21" t="s">
        <v>98</v>
      </c>
      <c r="J83" s="20" t="s">
        <v>114</v>
      </c>
      <c r="K83" s="65" t="s">
        <v>253</v>
      </c>
      <c r="L83" s="26" t="s">
        <v>70</v>
      </c>
      <c r="M83" s="26" t="s">
        <v>71</v>
      </c>
      <c r="N83" s="22" t="s">
        <v>72</v>
      </c>
      <c r="O83" s="20" t="s">
        <v>74</v>
      </c>
      <c r="P83" s="25" t="s">
        <v>398</v>
      </c>
      <c r="Q83" s="24"/>
      <c r="R83" s="23" t="s">
        <v>73</v>
      </c>
      <c r="S83" s="77" t="s">
        <v>10</v>
      </c>
      <c r="T83" s="45">
        <v>3</v>
      </c>
      <c r="U83" s="31">
        <f t="shared" si="3"/>
        <v>429.6666666666667</v>
      </c>
      <c r="V83" s="31">
        <f t="shared" si="4"/>
        <v>861.3333333333334</v>
      </c>
      <c r="W83" s="31">
        <f t="shared" si="5"/>
        <v>0</v>
      </c>
      <c r="X83" s="24">
        <v>42614</v>
      </c>
      <c r="Y83" s="36"/>
      <c r="Z83" s="36"/>
      <c r="AA83" s="30"/>
      <c r="AB83" s="37"/>
      <c r="AD83" s="108"/>
      <c r="AE83" s="38">
        <v>1289</v>
      </c>
      <c r="AF83" s="31">
        <v>2584</v>
      </c>
      <c r="AG83" s="31"/>
    </row>
    <row r="84" spans="1:33" ht="25.5">
      <c r="A84" s="74"/>
      <c r="B84" s="22">
        <v>76</v>
      </c>
      <c r="C84" s="150" t="s">
        <v>25</v>
      </c>
      <c r="D84" s="142"/>
      <c r="E84" s="20"/>
      <c r="F84" s="110">
        <v>7492089126</v>
      </c>
      <c r="G84" s="20" t="s">
        <v>78</v>
      </c>
      <c r="H84" s="20" t="s">
        <v>254</v>
      </c>
      <c r="I84" s="21" t="s">
        <v>98</v>
      </c>
      <c r="J84" s="20" t="s">
        <v>114</v>
      </c>
      <c r="K84" s="65" t="s">
        <v>255</v>
      </c>
      <c r="L84" s="26" t="s">
        <v>70</v>
      </c>
      <c r="M84" s="26" t="s">
        <v>71</v>
      </c>
      <c r="N84" s="22" t="s">
        <v>72</v>
      </c>
      <c r="O84" s="20" t="s">
        <v>74</v>
      </c>
      <c r="P84" s="25" t="s">
        <v>398</v>
      </c>
      <c r="Q84" s="24"/>
      <c r="R84" s="23" t="s">
        <v>73</v>
      </c>
      <c r="S84" s="77" t="s">
        <v>10</v>
      </c>
      <c r="T84" s="45">
        <v>3</v>
      </c>
      <c r="U84" s="31">
        <f t="shared" si="3"/>
        <v>1289.6666666666667</v>
      </c>
      <c r="V84" s="31">
        <f t="shared" si="4"/>
        <v>2881</v>
      </c>
      <c r="W84" s="31">
        <f t="shared" si="5"/>
        <v>0</v>
      </c>
      <c r="X84" s="24">
        <v>42614</v>
      </c>
      <c r="Y84" s="36"/>
      <c r="Z84" s="36"/>
      <c r="AA84" s="30"/>
      <c r="AB84" s="39"/>
      <c r="AD84" s="108"/>
      <c r="AE84" s="38">
        <v>3869</v>
      </c>
      <c r="AF84" s="31">
        <v>8643</v>
      </c>
      <c r="AG84" s="31"/>
    </row>
    <row r="85" spans="1:33" ht="25.5">
      <c r="A85" s="74"/>
      <c r="B85" s="22">
        <v>77</v>
      </c>
      <c r="C85" s="150" t="s">
        <v>25</v>
      </c>
      <c r="D85" s="142"/>
      <c r="E85" s="20"/>
      <c r="F85" s="110">
        <v>7492089126</v>
      </c>
      <c r="G85" s="20" t="s">
        <v>78</v>
      </c>
      <c r="H85" s="20" t="s">
        <v>256</v>
      </c>
      <c r="I85" s="21" t="s">
        <v>125</v>
      </c>
      <c r="J85" s="20" t="s">
        <v>114</v>
      </c>
      <c r="K85" s="65" t="s">
        <v>257</v>
      </c>
      <c r="L85" s="26" t="s">
        <v>70</v>
      </c>
      <c r="M85" s="26" t="s">
        <v>71</v>
      </c>
      <c r="N85" s="22" t="s">
        <v>72</v>
      </c>
      <c r="O85" s="20" t="s">
        <v>74</v>
      </c>
      <c r="P85" s="25" t="s">
        <v>398</v>
      </c>
      <c r="Q85" s="24"/>
      <c r="R85" s="23" t="s">
        <v>73</v>
      </c>
      <c r="S85" s="77" t="s">
        <v>12</v>
      </c>
      <c r="T85" s="45">
        <v>1</v>
      </c>
      <c r="U85" s="31">
        <f t="shared" si="3"/>
        <v>813.3333333333334</v>
      </c>
      <c r="V85" s="31">
        <f t="shared" si="4"/>
        <v>0</v>
      </c>
      <c r="W85" s="31">
        <f t="shared" si="5"/>
        <v>0</v>
      </c>
      <c r="X85" s="24">
        <v>42614</v>
      </c>
      <c r="Y85" s="36"/>
      <c r="Z85" s="36"/>
      <c r="AA85" s="30"/>
      <c r="AB85" s="37"/>
      <c r="AD85" s="108"/>
      <c r="AE85" s="38">
        <v>2440</v>
      </c>
      <c r="AF85" s="31"/>
      <c r="AG85" s="31"/>
    </row>
    <row r="86" spans="1:33" ht="25.5">
      <c r="A86" s="74"/>
      <c r="B86" s="22">
        <v>78</v>
      </c>
      <c r="C86" s="150" t="s">
        <v>25</v>
      </c>
      <c r="D86" s="142"/>
      <c r="E86" s="20"/>
      <c r="F86" s="110">
        <v>7492089126</v>
      </c>
      <c r="G86" s="20" t="s">
        <v>79</v>
      </c>
      <c r="H86" s="20" t="s">
        <v>258</v>
      </c>
      <c r="I86" s="21" t="s">
        <v>88</v>
      </c>
      <c r="J86" s="20" t="s">
        <v>159</v>
      </c>
      <c r="K86" s="65" t="s">
        <v>259</v>
      </c>
      <c r="L86" s="26" t="s">
        <v>70</v>
      </c>
      <c r="M86" s="26" t="s">
        <v>71</v>
      </c>
      <c r="N86" s="22" t="s">
        <v>72</v>
      </c>
      <c r="O86" s="20" t="s">
        <v>74</v>
      </c>
      <c r="P86" s="25" t="s">
        <v>398</v>
      </c>
      <c r="Q86" s="24"/>
      <c r="R86" s="23" t="s">
        <v>73</v>
      </c>
      <c r="S86" s="77" t="s">
        <v>10</v>
      </c>
      <c r="T86" s="45">
        <v>2</v>
      </c>
      <c r="U86" s="31">
        <f t="shared" si="3"/>
        <v>473.3333333333333</v>
      </c>
      <c r="V86" s="31">
        <f t="shared" si="4"/>
        <v>947.6666666666666</v>
      </c>
      <c r="W86" s="31">
        <f t="shared" si="5"/>
        <v>0</v>
      </c>
      <c r="X86" s="24">
        <v>42614</v>
      </c>
      <c r="Y86" s="36"/>
      <c r="Z86" s="36"/>
      <c r="AA86" s="30"/>
      <c r="AB86" s="37"/>
      <c r="AD86" s="108"/>
      <c r="AE86" s="38">
        <v>1420</v>
      </c>
      <c r="AF86" s="31">
        <v>2843</v>
      </c>
      <c r="AG86" s="31"/>
    </row>
    <row r="87" spans="1:33" ht="25.5">
      <c r="A87" s="74"/>
      <c r="B87" s="22">
        <v>79</v>
      </c>
      <c r="C87" s="150" t="s">
        <v>25</v>
      </c>
      <c r="D87" s="142"/>
      <c r="E87" s="20"/>
      <c r="F87" s="110">
        <v>7492089126</v>
      </c>
      <c r="G87" s="20" t="s">
        <v>78</v>
      </c>
      <c r="H87" s="20" t="s">
        <v>260</v>
      </c>
      <c r="I87" s="21" t="s">
        <v>98</v>
      </c>
      <c r="J87" s="20" t="s">
        <v>114</v>
      </c>
      <c r="K87" s="65" t="s">
        <v>261</v>
      </c>
      <c r="L87" s="26" t="s">
        <v>70</v>
      </c>
      <c r="M87" s="26" t="s">
        <v>71</v>
      </c>
      <c r="N87" s="22" t="s">
        <v>72</v>
      </c>
      <c r="O87" s="20" t="s">
        <v>74</v>
      </c>
      <c r="P87" s="25" t="s">
        <v>398</v>
      </c>
      <c r="Q87" s="24"/>
      <c r="R87" s="23" t="s">
        <v>73</v>
      </c>
      <c r="S87" s="77" t="s">
        <v>10</v>
      </c>
      <c r="T87" s="45">
        <v>4</v>
      </c>
      <c r="U87" s="31">
        <f t="shared" si="3"/>
        <v>749</v>
      </c>
      <c r="V87" s="31">
        <f t="shared" si="4"/>
        <v>1586.3333333333333</v>
      </c>
      <c r="W87" s="31">
        <f t="shared" si="5"/>
        <v>0</v>
      </c>
      <c r="X87" s="24">
        <v>42614</v>
      </c>
      <c r="Y87" s="36"/>
      <c r="Z87" s="36"/>
      <c r="AA87" s="30"/>
      <c r="AB87" s="37"/>
      <c r="AD87" s="108"/>
      <c r="AE87" s="38">
        <v>2247</v>
      </c>
      <c r="AF87" s="31">
        <v>4759</v>
      </c>
      <c r="AG87" s="31"/>
    </row>
    <row r="88" spans="1:33" ht="25.5">
      <c r="A88" s="74"/>
      <c r="B88" s="22">
        <v>80</v>
      </c>
      <c r="C88" s="150" t="s">
        <v>25</v>
      </c>
      <c r="D88" s="142"/>
      <c r="E88" s="20"/>
      <c r="F88" s="110">
        <v>7492089126</v>
      </c>
      <c r="G88" s="20" t="s">
        <v>78</v>
      </c>
      <c r="H88" s="20" t="s">
        <v>262</v>
      </c>
      <c r="I88" s="21" t="s">
        <v>88</v>
      </c>
      <c r="J88" s="20" t="s">
        <v>89</v>
      </c>
      <c r="K88" s="65" t="s">
        <v>263</v>
      </c>
      <c r="L88" s="26" t="s">
        <v>70</v>
      </c>
      <c r="M88" s="26" t="s">
        <v>71</v>
      </c>
      <c r="N88" s="22" t="s">
        <v>72</v>
      </c>
      <c r="O88" s="20" t="s">
        <v>74</v>
      </c>
      <c r="P88" s="25" t="s">
        <v>398</v>
      </c>
      <c r="Q88" s="24"/>
      <c r="R88" s="23" t="s">
        <v>73</v>
      </c>
      <c r="S88" s="77" t="s">
        <v>10</v>
      </c>
      <c r="T88" s="45">
        <v>3</v>
      </c>
      <c r="U88" s="31">
        <f t="shared" si="3"/>
        <v>635</v>
      </c>
      <c r="V88" s="31">
        <f t="shared" si="4"/>
        <v>989.6666666666666</v>
      </c>
      <c r="W88" s="31">
        <f t="shared" si="5"/>
        <v>0</v>
      </c>
      <c r="X88" s="24">
        <v>42614</v>
      </c>
      <c r="Y88" s="36"/>
      <c r="Z88" s="36"/>
      <c r="AA88" s="30"/>
      <c r="AB88" s="37"/>
      <c r="AD88" s="108"/>
      <c r="AE88" s="38">
        <v>1905</v>
      </c>
      <c r="AF88" s="31">
        <v>2969</v>
      </c>
      <c r="AG88" s="31"/>
    </row>
    <row r="89" spans="1:33" ht="25.5">
      <c r="A89" s="74"/>
      <c r="B89" s="22">
        <v>81</v>
      </c>
      <c r="C89" s="150" t="s">
        <v>25</v>
      </c>
      <c r="D89" s="142"/>
      <c r="E89" s="20"/>
      <c r="F89" s="110">
        <v>7492089126</v>
      </c>
      <c r="G89" s="20" t="s">
        <v>79</v>
      </c>
      <c r="H89" s="20" t="s">
        <v>264</v>
      </c>
      <c r="I89" s="21" t="s">
        <v>88</v>
      </c>
      <c r="J89" s="20" t="s">
        <v>89</v>
      </c>
      <c r="K89" s="65" t="s">
        <v>265</v>
      </c>
      <c r="L89" s="26" t="s">
        <v>70</v>
      </c>
      <c r="M89" s="26" t="s">
        <v>71</v>
      </c>
      <c r="N89" s="22" t="s">
        <v>72</v>
      </c>
      <c r="O89" s="20" t="s">
        <v>74</v>
      </c>
      <c r="P89" s="25" t="s">
        <v>398</v>
      </c>
      <c r="Q89" s="24"/>
      <c r="R89" s="23" t="s">
        <v>73</v>
      </c>
      <c r="S89" s="77" t="s">
        <v>10</v>
      </c>
      <c r="T89" s="45">
        <v>2</v>
      </c>
      <c r="U89" s="31">
        <f t="shared" si="3"/>
        <v>367.3333333333333</v>
      </c>
      <c r="V89" s="31">
        <f t="shared" si="4"/>
        <v>748.6666666666666</v>
      </c>
      <c r="W89" s="31">
        <f t="shared" si="5"/>
        <v>0</v>
      </c>
      <c r="X89" s="24">
        <v>42614</v>
      </c>
      <c r="Y89" s="36"/>
      <c r="Z89" s="36"/>
      <c r="AA89" s="30"/>
      <c r="AB89" s="37"/>
      <c r="AD89" s="108"/>
      <c r="AE89" s="38">
        <v>1102</v>
      </c>
      <c r="AF89" s="31">
        <v>2246</v>
      </c>
      <c r="AG89" s="31"/>
    </row>
    <row r="90" spans="1:33" ht="25.5">
      <c r="A90" s="74"/>
      <c r="B90" s="22">
        <v>82</v>
      </c>
      <c r="C90" s="150" t="s">
        <v>25</v>
      </c>
      <c r="D90" s="142"/>
      <c r="E90" s="20"/>
      <c r="F90" s="110">
        <v>7492089126</v>
      </c>
      <c r="G90" s="20" t="s">
        <v>78</v>
      </c>
      <c r="H90" s="20" t="s">
        <v>266</v>
      </c>
      <c r="I90" s="21" t="s">
        <v>88</v>
      </c>
      <c r="J90" s="20" t="s">
        <v>89</v>
      </c>
      <c r="K90" s="65" t="s">
        <v>267</v>
      </c>
      <c r="L90" s="26" t="s">
        <v>70</v>
      </c>
      <c r="M90" s="26" t="s">
        <v>71</v>
      </c>
      <c r="N90" s="22" t="s">
        <v>72</v>
      </c>
      <c r="O90" s="20" t="s">
        <v>74</v>
      </c>
      <c r="P90" s="25" t="s">
        <v>398</v>
      </c>
      <c r="Q90" s="24"/>
      <c r="R90" s="23" t="s">
        <v>73</v>
      </c>
      <c r="S90" s="77" t="s">
        <v>10</v>
      </c>
      <c r="T90" s="45">
        <v>6</v>
      </c>
      <c r="U90" s="31">
        <f t="shared" si="3"/>
        <v>1311.3333333333333</v>
      </c>
      <c r="V90" s="31">
        <f t="shared" si="4"/>
        <v>2636</v>
      </c>
      <c r="W90" s="31">
        <f t="shared" si="5"/>
        <v>0</v>
      </c>
      <c r="X90" s="24">
        <v>42614</v>
      </c>
      <c r="Y90" s="36"/>
      <c r="Z90" s="36"/>
      <c r="AA90" s="30"/>
      <c r="AB90" s="37"/>
      <c r="AD90" s="108"/>
      <c r="AE90" s="38">
        <v>3934</v>
      </c>
      <c r="AF90" s="31">
        <v>7908</v>
      </c>
      <c r="AG90" s="31"/>
    </row>
    <row r="91" spans="1:33" ht="25.5">
      <c r="A91" s="74"/>
      <c r="B91" s="22">
        <v>83</v>
      </c>
      <c r="C91" s="150" t="s">
        <v>25</v>
      </c>
      <c r="D91" s="142"/>
      <c r="E91" s="20"/>
      <c r="F91" s="110">
        <v>7492089126</v>
      </c>
      <c r="G91" s="20" t="s">
        <v>78</v>
      </c>
      <c r="H91" s="20" t="s">
        <v>268</v>
      </c>
      <c r="I91" s="21" t="s">
        <v>88</v>
      </c>
      <c r="J91" s="20" t="s">
        <v>150</v>
      </c>
      <c r="K91" s="65" t="s">
        <v>269</v>
      </c>
      <c r="L91" s="26" t="s">
        <v>70</v>
      </c>
      <c r="M91" s="26" t="s">
        <v>71</v>
      </c>
      <c r="N91" s="22" t="s">
        <v>72</v>
      </c>
      <c r="O91" s="20" t="s">
        <v>74</v>
      </c>
      <c r="P91" s="25" t="s">
        <v>398</v>
      </c>
      <c r="Q91" s="24"/>
      <c r="R91" s="23" t="s">
        <v>73</v>
      </c>
      <c r="S91" s="77" t="s">
        <v>10</v>
      </c>
      <c r="T91" s="45">
        <v>1</v>
      </c>
      <c r="U91" s="31">
        <f t="shared" si="3"/>
        <v>508</v>
      </c>
      <c r="V91" s="31">
        <f t="shared" si="4"/>
        <v>944.6666666666666</v>
      </c>
      <c r="W91" s="31">
        <f t="shared" si="5"/>
        <v>0</v>
      </c>
      <c r="X91" s="24">
        <v>42614</v>
      </c>
      <c r="Y91" s="36"/>
      <c r="Z91" s="36"/>
      <c r="AA91" s="30"/>
      <c r="AB91" s="37"/>
      <c r="AD91" s="108"/>
      <c r="AE91" s="38">
        <v>1524</v>
      </c>
      <c r="AF91" s="31">
        <v>2834</v>
      </c>
      <c r="AG91" s="31"/>
    </row>
    <row r="92" spans="1:33" ht="25.5">
      <c r="A92" s="74"/>
      <c r="B92" s="22">
        <v>84</v>
      </c>
      <c r="C92" s="150" t="s">
        <v>25</v>
      </c>
      <c r="D92" s="142"/>
      <c r="E92" s="20"/>
      <c r="F92" s="110">
        <v>7492089126</v>
      </c>
      <c r="G92" s="20" t="s">
        <v>79</v>
      </c>
      <c r="H92" s="20" t="s">
        <v>270</v>
      </c>
      <c r="I92" s="21" t="s">
        <v>88</v>
      </c>
      <c r="J92" s="20" t="s">
        <v>95</v>
      </c>
      <c r="K92" s="65" t="s">
        <v>271</v>
      </c>
      <c r="L92" s="26" t="s">
        <v>70</v>
      </c>
      <c r="M92" s="26" t="s">
        <v>71</v>
      </c>
      <c r="N92" s="22" t="s">
        <v>72</v>
      </c>
      <c r="O92" s="20" t="s">
        <v>74</v>
      </c>
      <c r="P92" s="25" t="s">
        <v>398</v>
      </c>
      <c r="Q92" s="24"/>
      <c r="R92" s="23" t="s">
        <v>73</v>
      </c>
      <c r="S92" s="77" t="s">
        <v>10</v>
      </c>
      <c r="T92" s="45">
        <v>7</v>
      </c>
      <c r="U92" s="31">
        <f t="shared" si="3"/>
        <v>1795</v>
      </c>
      <c r="V92" s="31">
        <f t="shared" si="4"/>
        <v>4412.666666666667</v>
      </c>
      <c r="W92" s="31">
        <f t="shared" si="5"/>
        <v>0</v>
      </c>
      <c r="X92" s="24">
        <v>42614</v>
      </c>
      <c r="Y92" s="36"/>
      <c r="Z92" s="36"/>
      <c r="AA92" s="30"/>
      <c r="AB92" s="37"/>
      <c r="AD92" s="108"/>
      <c r="AE92" s="38">
        <v>5385</v>
      </c>
      <c r="AF92" s="31">
        <v>13238</v>
      </c>
      <c r="AG92" s="31"/>
    </row>
    <row r="93" spans="1:33" ht="25.5">
      <c r="A93" s="74"/>
      <c r="B93" s="22">
        <v>85</v>
      </c>
      <c r="C93" s="150" t="s">
        <v>25</v>
      </c>
      <c r="D93" s="142"/>
      <c r="E93" s="20"/>
      <c r="F93" s="110">
        <v>7492089126</v>
      </c>
      <c r="G93" s="20" t="s">
        <v>78</v>
      </c>
      <c r="H93" s="20" t="s">
        <v>272</v>
      </c>
      <c r="I93" s="21" t="s">
        <v>88</v>
      </c>
      <c r="J93" s="20" t="s">
        <v>95</v>
      </c>
      <c r="K93" s="65" t="s">
        <v>273</v>
      </c>
      <c r="L93" s="26" t="s">
        <v>70</v>
      </c>
      <c r="M93" s="26" t="s">
        <v>71</v>
      </c>
      <c r="N93" s="22" t="s">
        <v>72</v>
      </c>
      <c r="O93" s="20" t="s">
        <v>74</v>
      </c>
      <c r="P93" s="25" t="s">
        <v>398</v>
      </c>
      <c r="Q93" s="24"/>
      <c r="R93" s="23" t="s">
        <v>73</v>
      </c>
      <c r="S93" s="77" t="s">
        <v>10</v>
      </c>
      <c r="T93" s="45">
        <v>5</v>
      </c>
      <c r="U93" s="31">
        <f t="shared" si="3"/>
        <v>695</v>
      </c>
      <c r="V93" s="31">
        <f t="shared" si="4"/>
        <v>1555</v>
      </c>
      <c r="W93" s="31">
        <f t="shared" si="5"/>
        <v>0</v>
      </c>
      <c r="X93" s="24">
        <v>42614</v>
      </c>
      <c r="Y93" s="36"/>
      <c r="Z93" s="36"/>
      <c r="AA93" s="30"/>
      <c r="AB93" s="37"/>
      <c r="AD93" s="108"/>
      <c r="AE93" s="38">
        <v>2085</v>
      </c>
      <c r="AF93" s="31">
        <v>4665</v>
      </c>
      <c r="AG93" s="31"/>
    </row>
    <row r="94" spans="1:33" ht="25.5">
      <c r="A94" s="74"/>
      <c r="B94" s="22">
        <v>86</v>
      </c>
      <c r="C94" s="150" t="s">
        <v>25</v>
      </c>
      <c r="D94" s="142"/>
      <c r="E94" s="20"/>
      <c r="F94" s="110">
        <v>7492089126</v>
      </c>
      <c r="G94" s="20" t="s">
        <v>78</v>
      </c>
      <c r="H94" s="20" t="s">
        <v>274</v>
      </c>
      <c r="I94" s="21" t="s">
        <v>88</v>
      </c>
      <c r="J94" s="20" t="s">
        <v>95</v>
      </c>
      <c r="K94" s="65" t="s">
        <v>275</v>
      </c>
      <c r="L94" s="26" t="s">
        <v>70</v>
      </c>
      <c r="M94" s="26" t="s">
        <v>71</v>
      </c>
      <c r="N94" s="22" t="s">
        <v>72</v>
      </c>
      <c r="O94" s="20" t="s">
        <v>74</v>
      </c>
      <c r="P94" s="25" t="s">
        <v>398</v>
      </c>
      <c r="Q94" s="24"/>
      <c r="R94" s="23" t="s">
        <v>73</v>
      </c>
      <c r="S94" s="77" t="s">
        <v>10</v>
      </c>
      <c r="T94" s="45">
        <v>1</v>
      </c>
      <c r="U94" s="31">
        <f t="shared" si="3"/>
        <v>324.3333333333333</v>
      </c>
      <c r="V94" s="31">
        <f t="shared" si="4"/>
        <v>586.3333333333334</v>
      </c>
      <c r="W94" s="31">
        <f t="shared" si="5"/>
        <v>0</v>
      </c>
      <c r="X94" s="24">
        <v>42614</v>
      </c>
      <c r="Y94" s="36"/>
      <c r="Z94" s="36"/>
      <c r="AA94" s="30"/>
      <c r="AB94" s="37"/>
      <c r="AD94" s="108"/>
      <c r="AE94" s="38">
        <v>973</v>
      </c>
      <c r="AF94" s="31">
        <v>1759</v>
      </c>
      <c r="AG94" s="31"/>
    </row>
    <row r="95" spans="1:33" ht="25.5">
      <c r="A95" s="74"/>
      <c r="B95" s="22">
        <v>87</v>
      </c>
      <c r="C95" s="150" t="s">
        <v>25</v>
      </c>
      <c r="D95" s="142"/>
      <c r="E95" s="20"/>
      <c r="F95" s="110">
        <v>7492089126</v>
      </c>
      <c r="G95" s="20" t="s">
        <v>79</v>
      </c>
      <c r="H95" s="20" t="s">
        <v>276</v>
      </c>
      <c r="I95" s="21" t="s">
        <v>88</v>
      </c>
      <c r="J95" s="20" t="s">
        <v>95</v>
      </c>
      <c r="K95" s="65" t="s">
        <v>277</v>
      </c>
      <c r="L95" s="26" t="s">
        <v>70</v>
      </c>
      <c r="M95" s="26" t="s">
        <v>71</v>
      </c>
      <c r="N95" s="22" t="s">
        <v>72</v>
      </c>
      <c r="O95" s="20" t="s">
        <v>74</v>
      </c>
      <c r="P95" s="25" t="s">
        <v>398</v>
      </c>
      <c r="Q95" s="24"/>
      <c r="R95" s="23" t="s">
        <v>73</v>
      </c>
      <c r="S95" s="77" t="s">
        <v>11</v>
      </c>
      <c r="T95" s="45">
        <v>1</v>
      </c>
      <c r="U95" s="31">
        <f t="shared" si="3"/>
        <v>91</v>
      </c>
      <c r="V95" s="31">
        <f t="shared" si="4"/>
        <v>196.66666666666666</v>
      </c>
      <c r="W95" s="31">
        <f t="shared" si="5"/>
        <v>0</v>
      </c>
      <c r="X95" s="24">
        <v>42614</v>
      </c>
      <c r="Y95" s="36"/>
      <c r="Z95" s="36"/>
      <c r="AA95" s="30"/>
      <c r="AB95" s="37"/>
      <c r="AD95" s="108"/>
      <c r="AE95" s="38">
        <v>273</v>
      </c>
      <c r="AF95" s="31">
        <v>590</v>
      </c>
      <c r="AG95" s="31"/>
    </row>
    <row r="96" spans="1:33" ht="25.5">
      <c r="A96" s="74"/>
      <c r="B96" s="22">
        <v>88</v>
      </c>
      <c r="C96" s="150" t="s">
        <v>25</v>
      </c>
      <c r="D96" s="142"/>
      <c r="E96" s="20"/>
      <c r="F96" s="110">
        <v>7492089126</v>
      </c>
      <c r="G96" s="20" t="s">
        <v>78</v>
      </c>
      <c r="H96" s="20" t="s">
        <v>278</v>
      </c>
      <c r="I96" s="21" t="s">
        <v>88</v>
      </c>
      <c r="J96" s="20" t="s">
        <v>95</v>
      </c>
      <c r="K96" s="65" t="s">
        <v>279</v>
      </c>
      <c r="L96" s="26" t="s">
        <v>70</v>
      </c>
      <c r="M96" s="26" t="s">
        <v>71</v>
      </c>
      <c r="N96" s="22" t="s">
        <v>72</v>
      </c>
      <c r="O96" s="20" t="s">
        <v>74</v>
      </c>
      <c r="P96" s="25" t="s">
        <v>398</v>
      </c>
      <c r="Q96" s="24"/>
      <c r="R96" s="23" t="s">
        <v>73</v>
      </c>
      <c r="S96" s="77" t="s">
        <v>10</v>
      </c>
      <c r="T96" s="45">
        <v>1</v>
      </c>
      <c r="U96" s="31">
        <f t="shared" si="3"/>
        <v>163</v>
      </c>
      <c r="V96" s="31">
        <f t="shared" si="4"/>
        <v>175.66666666666666</v>
      </c>
      <c r="W96" s="31">
        <f t="shared" si="5"/>
        <v>0</v>
      </c>
      <c r="X96" s="24">
        <v>42614</v>
      </c>
      <c r="Y96" s="36"/>
      <c r="Z96" s="36"/>
      <c r="AA96" s="30"/>
      <c r="AB96" s="37"/>
      <c r="AD96" s="108"/>
      <c r="AE96" s="38">
        <v>489</v>
      </c>
      <c r="AF96" s="31">
        <v>527</v>
      </c>
      <c r="AG96" s="31"/>
    </row>
    <row r="97" spans="1:33" ht="25.5">
      <c r="A97" s="74"/>
      <c r="B97" s="22">
        <v>89</v>
      </c>
      <c r="C97" s="150" t="s">
        <v>25</v>
      </c>
      <c r="D97" s="142"/>
      <c r="E97" s="20"/>
      <c r="F97" s="110">
        <v>7492089126</v>
      </c>
      <c r="G97" s="20" t="s">
        <v>78</v>
      </c>
      <c r="H97" s="20" t="s">
        <v>280</v>
      </c>
      <c r="I97" s="21" t="s">
        <v>88</v>
      </c>
      <c r="J97" s="20" t="s">
        <v>150</v>
      </c>
      <c r="K97" s="65" t="s">
        <v>281</v>
      </c>
      <c r="L97" s="26" t="s">
        <v>70</v>
      </c>
      <c r="M97" s="26" t="s">
        <v>71</v>
      </c>
      <c r="N97" s="22" t="s">
        <v>72</v>
      </c>
      <c r="O97" s="20" t="s">
        <v>74</v>
      </c>
      <c r="P97" s="25" t="s">
        <v>398</v>
      </c>
      <c r="Q97" s="24"/>
      <c r="R97" s="23" t="s">
        <v>73</v>
      </c>
      <c r="S97" s="77" t="s">
        <v>10</v>
      </c>
      <c r="T97" s="45">
        <v>3</v>
      </c>
      <c r="U97" s="31">
        <f t="shared" si="3"/>
        <v>351.6666666666667</v>
      </c>
      <c r="V97" s="31">
        <f t="shared" si="4"/>
        <v>621.6666666666666</v>
      </c>
      <c r="W97" s="31">
        <f t="shared" si="5"/>
        <v>0</v>
      </c>
      <c r="X97" s="24">
        <v>42614</v>
      </c>
      <c r="Y97" s="36"/>
      <c r="Z97" s="36"/>
      <c r="AA97" s="30"/>
      <c r="AB97" s="37"/>
      <c r="AD97" s="108"/>
      <c r="AE97" s="38">
        <v>1055</v>
      </c>
      <c r="AF97" s="31">
        <v>1865</v>
      </c>
      <c r="AG97" s="31"/>
    </row>
    <row r="98" spans="1:33" ht="25.5">
      <c r="A98" s="74"/>
      <c r="B98" s="22">
        <v>90</v>
      </c>
      <c r="C98" s="150" t="s">
        <v>25</v>
      </c>
      <c r="D98" s="142"/>
      <c r="E98" s="20"/>
      <c r="F98" s="110">
        <v>7492089126</v>
      </c>
      <c r="G98" s="20" t="s">
        <v>79</v>
      </c>
      <c r="H98" s="20" t="s">
        <v>282</v>
      </c>
      <c r="I98" s="21" t="s">
        <v>88</v>
      </c>
      <c r="J98" s="20" t="s">
        <v>95</v>
      </c>
      <c r="K98" s="65" t="s">
        <v>283</v>
      </c>
      <c r="L98" s="26" t="s">
        <v>70</v>
      </c>
      <c r="M98" s="26" t="s">
        <v>71</v>
      </c>
      <c r="N98" s="22" t="s">
        <v>72</v>
      </c>
      <c r="O98" s="20" t="s">
        <v>74</v>
      </c>
      <c r="P98" s="25" t="s">
        <v>398</v>
      </c>
      <c r="Q98" s="24"/>
      <c r="R98" s="23" t="s">
        <v>73</v>
      </c>
      <c r="S98" s="77" t="s">
        <v>10</v>
      </c>
      <c r="T98" s="45">
        <v>2</v>
      </c>
      <c r="U98" s="31">
        <f t="shared" si="3"/>
        <v>356.6666666666667</v>
      </c>
      <c r="V98" s="31">
        <f t="shared" si="4"/>
        <v>762.3333333333334</v>
      </c>
      <c r="W98" s="31">
        <f t="shared" si="5"/>
        <v>0</v>
      </c>
      <c r="X98" s="24">
        <v>42614</v>
      </c>
      <c r="Y98" s="36"/>
      <c r="Z98" s="36"/>
      <c r="AA98" s="30"/>
      <c r="AB98" s="37"/>
      <c r="AD98" s="108"/>
      <c r="AE98" s="38">
        <v>1070</v>
      </c>
      <c r="AF98" s="31">
        <v>2287</v>
      </c>
      <c r="AG98" s="31"/>
    </row>
    <row r="99" spans="1:33" ht="25.5">
      <c r="A99" s="74"/>
      <c r="B99" s="22">
        <v>91</v>
      </c>
      <c r="C99" s="150" t="s">
        <v>25</v>
      </c>
      <c r="D99" s="142"/>
      <c r="E99" s="20"/>
      <c r="F99" s="110">
        <v>7492089126</v>
      </c>
      <c r="G99" s="20" t="s">
        <v>78</v>
      </c>
      <c r="H99" s="20" t="s">
        <v>284</v>
      </c>
      <c r="I99" s="21" t="s">
        <v>98</v>
      </c>
      <c r="J99" s="20" t="s">
        <v>103</v>
      </c>
      <c r="K99" s="65" t="s">
        <v>285</v>
      </c>
      <c r="L99" s="26" t="s">
        <v>70</v>
      </c>
      <c r="M99" s="26" t="s">
        <v>71</v>
      </c>
      <c r="N99" s="22" t="s">
        <v>72</v>
      </c>
      <c r="O99" s="20" t="s">
        <v>74</v>
      </c>
      <c r="P99" s="25" t="s">
        <v>398</v>
      </c>
      <c r="Q99" s="24"/>
      <c r="R99" s="23" t="s">
        <v>73</v>
      </c>
      <c r="S99" s="77" t="s">
        <v>10</v>
      </c>
      <c r="T99" s="45">
        <v>2</v>
      </c>
      <c r="U99" s="31">
        <f t="shared" si="3"/>
        <v>585.6666666666666</v>
      </c>
      <c r="V99" s="31">
        <f t="shared" si="4"/>
        <v>1169.6666666666667</v>
      </c>
      <c r="W99" s="31">
        <f t="shared" si="5"/>
        <v>0</v>
      </c>
      <c r="X99" s="24">
        <v>42614</v>
      </c>
      <c r="Y99" s="36"/>
      <c r="Z99" s="36"/>
      <c r="AA99" s="30"/>
      <c r="AB99" s="37"/>
      <c r="AD99" s="108"/>
      <c r="AE99" s="38">
        <v>1757</v>
      </c>
      <c r="AF99" s="31">
        <v>3509</v>
      </c>
      <c r="AG99" s="31"/>
    </row>
    <row r="100" spans="1:33" ht="25.5">
      <c r="A100" s="74"/>
      <c r="B100" s="22">
        <v>92</v>
      </c>
      <c r="C100" s="150" t="s">
        <v>25</v>
      </c>
      <c r="D100" s="142"/>
      <c r="E100" s="20"/>
      <c r="F100" s="110">
        <v>7492089126</v>
      </c>
      <c r="G100" s="20" t="s">
        <v>78</v>
      </c>
      <c r="H100" s="20" t="s">
        <v>286</v>
      </c>
      <c r="I100" s="21" t="s">
        <v>98</v>
      </c>
      <c r="J100" s="20" t="s">
        <v>103</v>
      </c>
      <c r="K100" s="65" t="s">
        <v>287</v>
      </c>
      <c r="L100" s="26" t="s">
        <v>70</v>
      </c>
      <c r="M100" s="26" t="s">
        <v>71</v>
      </c>
      <c r="N100" s="22" t="s">
        <v>72</v>
      </c>
      <c r="O100" s="20" t="s">
        <v>74</v>
      </c>
      <c r="P100" s="25" t="s">
        <v>398</v>
      </c>
      <c r="Q100" s="24"/>
      <c r="R100" s="23" t="s">
        <v>73</v>
      </c>
      <c r="S100" s="77" t="s">
        <v>10</v>
      </c>
      <c r="T100" s="45">
        <v>7</v>
      </c>
      <c r="U100" s="31">
        <f t="shared" si="3"/>
        <v>1996.6666666666667</v>
      </c>
      <c r="V100" s="31">
        <f t="shared" si="4"/>
        <v>3826.3333333333335</v>
      </c>
      <c r="W100" s="31">
        <f t="shared" si="5"/>
        <v>0</v>
      </c>
      <c r="X100" s="24">
        <v>42614</v>
      </c>
      <c r="Y100" s="36"/>
      <c r="Z100" s="36"/>
      <c r="AA100" s="30"/>
      <c r="AB100" s="37"/>
      <c r="AD100" s="108"/>
      <c r="AE100" s="38">
        <v>5990</v>
      </c>
      <c r="AF100" s="31">
        <v>11479</v>
      </c>
      <c r="AG100" s="31"/>
    </row>
    <row r="101" spans="1:33" ht="25.5">
      <c r="A101" s="74"/>
      <c r="B101" s="22">
        <v>93</v>
      </c>
      <c r="C101" s="150" t="s">
        <v>25</v>
      </c>
      <c r="D101" s="142"/>
      <c r="E101" s="20"/>
      <c r="F101" s="110">
        <v>7492089126</v>
      </c>
      <c r="G101" s="20" t="s">
        <v>79</v>
      </c>
      <c r="H101" s="20" t="s">
        <v>288</v>
      </c>
      <c r="I101" s="21" t="s">
        <v>289</v>
      </c>
      <c r="J101" s="20" t="s">
        <v>290</v>
      </c>
      <c r="K101" s="65" t="s">
        <v>291</v>
      </c>
      <c r="L101" s="26" t="s">
        <v>70</v>
      </c>
      <c r="M101" s="26" t="s">
        <v>71</v>
      </c>
      <c r="N101" s="22" t="s">
        <v>72</v>
      </c>
      <c r="O101" s="20" t="s">
        <v>74</v>
      </c>
      <c r="P101" s="25" t="s">
        <v>398</v>
      </c>
      <c r="Q101" s="24"/>
      <c r="R101" s="23" t="s">
        <v>73</v>
      </c>
      <c r="S101" s="77" t="s">
        <v>21</v>
      </c>
      <c r="T101" s="45">
        <v>7</v>
      </c>
      <c r="U101" s="31">
        <f t="shared" si="3"/>
        <v>6661.333333333333</v>
      </c>
      <c r="V101" s="31">
        <f t="shared" si="4"/>
        <v>0</v>
      </c>
      <c r="W101" s="31">
        <f t="shared" si="5"/>
        <v>0</v>
      </c>
      <c r="X101" s="24">
        <v>42614</v>
      </c>
      <c r="Y101" s="36"/>
      <c r="Z101" s="36"/>
      <c r="AA101" s="30"/>
      <c r="AB101" s="37"/>
      <c r="AD101" s="108"/>
      <c r="AE101" s="38">
        <v>19984</v>
      </c>
      <c r="AF101" s="31"/>
      <c r="AG101" s="31"/>
    </row>
    <row r="102" spans="1:33" ht="25.5">
      <c r="A102" s="74"/>
      <c r="B102" s="22">
        <v>94</v>
      </c>
      <c r="C102" s="150" t="s">
        <v>25</v>
      </c>
      <c r="D102" s="142"/>
      <c r="E102" s="20"/>
      <c r="F102" s="110">
        <v>7492089126</v>
      </c>
      <c r="G102" s="20" t="s">
        <v>78</v>
      </c>
      <c r="H102" s="20" t="s">
        <v>292</v>
      </c>
      <c r="I102" s="21" t="s">
        <v>88</v>
      </c>
      <c r="J102" s="20" t="s">
        <v>89</v>
      </c>
      <c r="K102" s="65" t="s">
        <v>293</v>
      </c>
      <c r="L102" s="26" t="s">
        <v>70</v>
      </c>
      <c r="M102" s="26" t="s">
        <v>71</v>
      </c>
      <c r="N102" s="22" t="s">
        <v>72</v>
      </c>
      <c r="O102" s="20" t="s">
        <v>74</v>
      </c>
      <c r="P102" s="25" t="s">
        <v>398</v>
      </c>
      <c r="Q102" s="24"/>
      <c r="R102" s="23" t="s">
        <v>73</v>
      </c>
      <c r="S102" s="77" t="s">
        <v>11</v>
      </c>
      <c r="T102" s="45">
        <v>1</v>
      </c>
      <c r="U102" s="31">
        <f t="shared" si="3"/>
        <v>48</v>
      </c>
      <c r="V102" s="31">
        <f t="shared" si="4"/>
        <v>77</v>
      </c>
      <c r="W102" s="31">
        <f t="shared" si="5"/>
        <v>0</v>
      </c>
      <c r="X102" s="24">
        <v>42614</v>
      </c>
      <c r="Y102" s="36"/>
      <c r="Z102" s="36"/>
      <c r="AA102" s="30"/>
      <c r="AB102" s="37"/>
      <c r="AD102" s="108"/>
      <c r="AE102" s="38">
        <v>144</v>
      </c>
      <c r="AF102" s="31">
        <v>231</v>
      </c>
      <c r="AG102" s="31"/>
    </row>
    <row r="103" spans="1:33" ht="25.5">
      <c r="A103" s="74"/>
      <c r="B103" s="22">
        <v>95</v>
      </c>
      <c r="C103" s="150" t="s">
        <v>25</v>
      </c>
      <c r="D103" s="142"/>
      <c r="E103" s="20"/>
      <c r="F103" s="110">
        <v>7492089126</v>
      </c>
      <c r="G103" s="20" t="s">
        <v>79</v>
      </c>
      <c r="H103" s="20" t="s">
        <v>294</v>
      </c>
      <c r="I103" s="21" t="s">
        <v>98</v>
      </c>
      <c r="J103" s="20" t="s">
        <v>106</v>
      </c>
      <c r="K103" s="65" t="s">
        <v>295</v>
      </c>
      <c r="L103" s="26" t="s">
        <v>70</v>
      </c>
      <c r="M103" s="26" t="s">
        <v>71</v>
      </c>
      <c r="N103" s="22" t="s">
        <v>72</v>
      </c>
      <c r="O103" s="20" t="s">
        <v>74</v>
      </c>
      <c r="P103" s="25" t="s">
        <v>398</v>
      </c>
      <c r="Q103" s="24"/>
      <c r="R103" s="23" t="s">
        <v>73</v>
      </c>
      <c r="S103" s="77" t="s">
        <v>11</v>
      </c>
      <c r="T103" s="45">
        <v>1</v>
      </c>
      <c r="U103" s="31">
        <f t="shared" si="3"/>
        <v>399</v>
      </c>
      <c r="V103" s="31">
        <f t="shared" si="4"/>
        <v>873.6666666666666</v>
      </c>
      <c r="W103" s="31">
        <f t="shared" si="5"/>
        <v>0</v>
      </c>
      <c r="X103" s="24">
        <v>42614</v>
      </c>
      <c r="Y103" s="36"/>
      <c r="Z103" s="36"/>
      <c r="AA103" s="30"/>
      <c r="AB103" s="37"/>
      <c r="AD103" s="108"/>
      <c r="AE103" s="38">
        <v>1197</v>
      </c>
      <c r="AF103" s="31">
        <v>2621</v>
      </c>
      <c r="AG103" s="31"/>
    </row>
    <row r="104" spans="1:33" ht="25.5">
      <c r="A104" s="74"/>
      <c r="B104" s="22">
        <v>96</v>
      </c>
      <c r="C104" s="150" t="s">
        <v>25</v>
      </c>
      <c r="D104" s="142"/>
      <c r="E104" s="20"/>
      <c r="F104" s="110">
        <v>7492089126</v>
      </c>
      <c r="G104" s="20" t="s">
        <v>78</v>
      </c>
      <c r="H104" s="20" t="s">
        <v>296</v>
      </c>
      <c r="I104" s="21" t="s">
        <v>98</v>
      </c>
      <c r="J104" s="20" t="s">
        <v>106</v>
      </c>
      <c r="K104" s="65" t="s">
        <v>297</v>
      </c>
      <c r="L104" s="26" t="s">
        <v>70</v>
      </c>
      <c r="M104" s="26" t="s">
        <v>71</v>
      </c>
      <c r="N104" s="22" t="s">
        <v>72</v>
      </c>
      <c r="O104" s="20" t="s">
        <v>74</v>
      </c>
      <c r="P104" s="25" t="s">
        <v>398</v>
      </c>
      <c r="Q104" s="24"/>
      <c r="R104" s="23" t="s">
        <v>73</v>
      </c>
      <c r="S104" s="77" t="s">
        <v>11</v>
      </c>
      <c r="T104" s="45">
        <v>1</v>
      </c>
      <c r="U104" s="31">
        <f t="shared" si="3"/>
        <v>460.3333333333333</v>
      </c>
      <c r="V104" s="31">
        <f t="shared" si="4"/>
        <v>923.3333333333334</v>
      </c>
      <c r="W104" s="31">
        <f t="shared" si="5"/>
        <v>0</v>
      </c>
      <c r="X104" s="24">
        <v>42614</v>
      </c>
      <c r="Y104" s="36"/>
      <c r="Z104" s="36"/>
      <c r="AA104" s="30"/>
      <c r="AB104" s="37"/>
      <c r="AD104" s="108"/>
      <c r="AE104" s="38">
        <v>1381</v>
      </c>
      <c r="AF104" s="31">
        <v>2770</v>
      </c>
      <c r="AG104" s="31"/>
    </row>
    <row r="105" spans="1:33" ht="25.5">
      <c r="A105" s="74"/>
      <c r="B105" s="22">
        <v>97</v>
      </c>
      <c r="C105" s="150" t="s">
        <v>25</v>
      </c>
      <c r="D105" s="142"/>
      <c r="E105" s="20"/>
      <c r="F105" s="110">
        <v>7492089126</v>
      </c>
      <c r="G105" s="20" t="s">
        <v>78</v>
      </c>
      <c r="H105" s="20" t="s">
        <v>82</v>
      </c>
      <c r="I105" s="21" t="s">
        <v>98</v>
      </c>
      <c r="J105" s="20" t="s">
        <v>122</v>
      </c>
      <c r="K105" s="65" t="s">
        <v>298</v>
      </c>
      <c r="L105" s="26" t="s">
        <v>70</v>
      </c>
      <c r="M105" s="26" t="s">
        <v>71</v>
      </c>
      <c r="N105" s="22" t="s">
        <v>72</v>
      </c>
      <c r="O105" s="20" t="s">
        <v>74</v>
      </c>
      <c r="P105" s="25" t="s">
        <v>398</v>
      </c>
      <c r="Q105" s="24"/>
      <c r="R105" s="23" t="s">
        <v>73</v>
      </c>
      <c r="S105" s="77" t="s">
        <v>10</v>
      </c>
      <c r="T105" s="45">
        <v>1</v>
      </c>
      <c r="U105" s="31">
        <f t="shared" si="3"/>
        <v>600</v>
      </c>
      <c r="V105" s="31">
        <f t="shared" si="4"/>
        <v>432</v>
      </c>
      <c r="W105" s="31">
        <f t="shared" si="5"/>
        <v>0</v>
      </c>
      <c r="X105" s="24">
        <v>42614</v>
      </c>
      <c r="Y105" s="36"/>
      <c r="Z105" s="36"/>
      <c r="AA105" s="30"/>
      <c r="AB105" s="37"/>
      <c r="AD105" s="108"/>
      <c r="AE105" s="38">
        <v>1800</v>
      </c>
      <c r="AF105" s="31">
        <v>1296</v>
      </c>
      <c r="AG105" s="31"/>
    </row>
    <row r="106" spans="1:33" ht="26.25" thickBot="1">
      <c r="A106" s="74"/>
      <c r="B106" s="22">
        <v>98</v>
      </c>
      <c r="C106" s="150" t="s">
        <v>25</v>
      </c>
      <c r="D106" s="142"/>
      <c r="E106" s="20"/>
      <c r="F106" s="110">
        <v>7492089126</v>
      </c>
      <c r="G106" s="20" t="s">
        <v>81</v>
      </c>
      <c r="H106" s="20" t="s">
        <v>299</v>
      </c>
      <c r="I106" s="21" t="s">
        <v>98</v>
      </c>
      <c r="J106" s="20" t="s">
        <v>103</v>
      </c>
      <c r="K106" s="65" t="s">
        <v>300</v>
      </c>
      <c r="L106" s="22" t="s">
        <v>70</v>
      </c>
      <c r="M106" s="22" t="s">
        <v>71</v>
      </c>
      <c r="N106" s="22" t="s">
        <v>72</v>
      </c>
      <c r="O106" s="20" t="s">
        <v>74</v>
      </c>
      <c r="P106" s="25" t="s">
        <v>398</v>
      </c>
      <c r="Q106" s="24"/>
      <c r="R106" s="23" t="s">
        <v>73</v>
      </c>
      <c r="S106" s="77" t="s">
        <v>12</v>
      </c>
      <c r="T106" s="45">
        <v>1</v>
      </c>
      <c r="U106" s="52">
        <f t="shared" si="3"/>
        <v>20</v>
      </c>
      <c r="V106" s="52">
        <f t="shared" si="4"/>
        <v>0</v>
      </c>
      <c r="W106" s="31">
        <f t="shared" si="5"/>
        <v>0</v>
      </c>
      <c r="X106" s="24">
        <v>42614</v>
      </c>
      <c r="Y106" s="36"/>
      <c r="Z106" s="36"/>
      <c r="AA106" s="30"/>
      <c r="AB106" s="37"/>
      <c r="AD106" s="108"/>
      <c r="AE106" s="38">
        <v>60</v>
      </c>
      <c r="AF106" s="31"/>
      <c r="AG106" s="31"/>
    </row>
    <row r="107" spans="21:23" ht="13.5" thickBot="1">
      <c r="U107" s="170">
        <f>SUM(U9:U106)</f>
        <v>142503.33333333326</v>
      </c>
      <c r="V107" s="171">
        <f>SUM(V9:V106)</f>
        <v>88233.33333333334</v>
      </c>
      <c r="W107" s="171">
        <f>SUM(W9:W106)</f>
        <v>0</v>
      </c>
    </row>
    <row r="108" spans="1:5" ht="30.75" customHeight="1" thickBot="1">
      <c r="A108" s="172"/>
      <c r="B108" s="173"/>
      <c r="C108" s="174"/>
      <c r="D108" s="175"/>
      <c r="E108" s="176"/>
    </row>
    <row r="109" spans="1:23" ht="13.5" thickBot="1">
      <c r="A109" s="173"/>
      <c r="B109" s="173"/>
      <c r="C109" s="174"/>
      <c r="D109" s="175"/>
      <c r="E109" s="176"/>
      <c r="V109" s="170" t="s">
        <v>400</v>
      </c>
      <c r="W109" s="171">
        <f>SUM(U107+V107+W107)</f>
        <v>230736.6666666666</v>
      </c>
    </row>
  </sheetData>
  <sheetProtection/>
  <mergeCells count="9">
    <mergeCell ref="AE3:AG3"/>
    <mergeCell ref="D6:F6"/>
    <mergeCell ref="A6:A7"/>
    <mergeCell ref="B6:B7"/>
    <mergeCell ref="C6:C7"/>
    <mergeCell ref="G6:N6"/>
    <mergeCell ref="Y6:AA6"/>
    <mergeCell ref="O6:R6"/>
    <mergeCell ref="S6:W6"/>
  </mergeCells>
  <hyperlinks>
    <hyperlink ref="Z9" r:id="rId1" display="budownictwo@renskawies.pl"/>
  </hyperlinks>
  <printOptions/>
  <pageMargins left="0.2755905511811024" right="0.2362204724409449" top="0.6692913385826772" bottom="0.5118110236220472" header="0.5118110236220472" footer="0.31496062992125984"/>
  <pageSetup fitToHeight="0" fitToWidth="1" horizontalDpi="600" verticalDpi="600" orientation="landscape" paperSize="8" scale="41" r:id="rId5"/>
  <headerFooter alignWithMargins="0">
    <oddFooter>&amp;CStrona &amp;P z &amp;N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4:P30"/>
  <sheetViews>
    <sheetView zoomScale="110" zoomScaleNormal="110" zoomScalePageLayoutView="0" workbookViewId="0" topLeftCell="A1">
      <selection activeCell="A29" sqref="A29:J41"/>
    </sheetView>
  </sheetViews>
  <sheetFormatPr defaultColWidth="9.00390625" defaultRowHeight="12.75"/>
  <cols>
    <col min="1" max="1" width="9.125" style="91" customWidth="1"/>
    <col min="2" max="2" width="7.75390625" style="91" customWidth="1"/>
    <col min="3" max="3" width="10.75390625" style="91" customWidth="1"/>
    <col min="4" max="4" width="12.00390625" style="91" customWidth="1"/>
    <col min="5" max="5" width="11.25390625" style="91" customWidth="1"/>
    <col min="6" max="6" width="10.00390625" style="91" customWidth="1"/>
    <col min="7" max="7" width="10.125" style="91" customWidth="1"/>
    <col min="8" max="8" width="9.125" style="91" customWidth="1"/>
    <col min="9" max="9" width="9.875" style="91" bestFit="1" customWidth="1"/>
    <col min="10" max="10" width="4.125" style="91" customWidth="1"/>
    <col min="11" max="11" width="5.75390625" style="62" customWidth="1"/>
    <col min="12" max="12" width="24.875" style="62" customWidth="1"/>
    <col min="13" max="13" width="14.375" style="62" customWidth="1"/>
    <col min="14" max="14" width="7.375" style="62" customWidth="1"/>
    <col min="15" max="15" width="15.75390625" style="62" customWidth="1"/>
    <col min="16" max="16" width="13.75390625" style="62" customWidth="1"/>
    <col min="17" max="19" width="30.75390625" style="91" customWidth="1"/>
    <col min="20" max="20" width="30.75390625" style="0" customWidth="1"/>
  </cols>
  <sheetData>
    <row r="4" spans="2:16" ht="51.75" customHeight="1">
      <c r="B4" s="167"/>
      <c r="C4" s="167" t="s">
        <v>8</v>
      </c>
      <c r="D4" s="168" t="s">
        <v>310</v>
      </c>
      <c r="E4" s="168"/>
      <c r="F4" s="168"/>
      <c r="G4" s="168" t="s">
        <v>311</v>
      </c>
      <c r="K4" s="117" t="s">
        <v>362</v>
      </c>
      <c r="L4" s="117" t="s">
        <v>8</v>
      </c>
      <c r="M4" s="115" t="s">
        <v>364</v>
      </c>
      <c r="N4" s="117" t="s">
        <v>362</v>
      </c>
      <c r="O4" s="117" t="s">
        <v>8</v>
      </c>
      <c r="P4" s="115" t="s">
        <v>363</v>
      </c>
    </row>
    <row r="5" spans="2:16" ht="14.25">
      <c r="B5" s="167"/>
      <c r="C5" s="167"/>
      <c r="D5" s="92" t="s">
        <v>312</v>
      </c>
      <c r="E5" s="92" t="s">
        <v>313</v>
      </c>
      <c r="F5" s="92" t="s">
        <v>314</v>
      </c>
      <c r="G5" s="168"/>
      <c r="K5" s="118" t="s">
        <v>316</v>
      </c>
      <c r="L5" s="121" t="s">
        <v>15</v>
      </c>
      <c r="M5" s="122">
        <f>+D6</f>
        <v>0</v>
      </c>
      <c r="N5" s="118" t="s">
        <v>317</v>
      </c>
      <c r="O5" s="121" t="s">
        <v>318</v>
      </c>
      <c r="P5" s="122">
        <f>+D14</f>
        <v>0</v>
      </c>
    </row>
    <row r="6" spans="2:16" ht="14.25">
      <c r="B6" s="102">
        <v>1</v>
      </c>
      <c r="C6" s="103" t="s">
        <v>15</v>
      </c>
      <c r="D6" s="104">
        <f>SUMIF(Dane!$S$9:$S$106,C6,Dane!$U$9:$U$106)</f>
        <v>0</v>
      </c>
      <c r="E6" s="114">
        <f>SUMIF(Dane!$S$9:$S$106,C6,Dane!$V$9:$V$106)</f>
        <v>0</v>
      </c>
      <c r="F6" s="114">
        <f>SUMIF(Dane!$S$9:$S$106,C6,Dane!$W$9:$W$106)</f>
        <v>0</v>
      </c>
      <c r="G6" s="105">
        <f>COUNTIF(Dane!$S$9:$S$106,C6)</f>
        <v>0</v>
      </c>
      <c r="K6" s="119" t="s">
        <v>319</v>
      </c>
      <c r="L6" s="123" t="s">
        <v>17</v>
      </c>
      <c r="M6" s="124">
        <f>+D7</f>
        <v>0</v>
      </c>
      <c r="N6" s="119" t="s">
        <v>320</v>
      </c>
      <c r="O6" s="123" t="s">
        <v>321</v>
      </c>
      <c r="P6" s="124">
        <f>+E14</f>
        <v>0</v>
      </c>
    </row>
    <row r="7" spans="2:16" ht="14.25">
      <c r="B7" s="93">
        <v>2</v>
      </c>
      <c r="C7" s="94" t="s">
        <v>17</v>
      </c>
      <c r="D7" s="104">
        <f>SUMIF(Dane!$S$9:$S$106,C7,Dane!$U$9:$U$106)</f>
        <v>0</v>
      </c>
      <c r="E7" s="114">
        <f>SUMIF(Dane!$S$9:$S$106,C7,Dane!$V$9:$V$106)</f>
        <v>0</v>
      </c>
      <c r="F7" s="114">
        <f>SUMIF(Dane!$S$9:$S$106,C7,Dane!$W$9:$W$106)</f>
        <v>0</v>
      </c>
      <c r="G7" s="105">
        <f>COUNTIF(Dane!$S$9:$S$106,C7)</f>
        <v>0</v>
      </c>
      <c r="K7" s="119" t="s">
        <v>322</v>
      </c>
      <c r="L7" s="123" t="s">
        <v>323</v>
      </c>
      <c r="M7" s="124">
        <f>+D8</f>
        <v>0</v>
      </c>
      <c r="N7" s="119" t="s">
        <v>324</v>
      </c>
      <c r="O7" s="123" t="s">
        <v>325</v>
      </c>
      <c r="P7" s="124">
        <f>+D15</f>
        <v>0</v>
      </c>
    </row>
    <row r="8" spans="2:16" ht="14.25">
      <c r="B8" s="93">
        <v>3</v>
      </c>
      <c r="C8" s="94" t="s">
        <v>18</v>
      </c>
      <c r="D8" s="104">
        <f>SUMIF(Dane!$S$9:$S$106,C8,Dane!$U$9:$U$106)</f>
        <v>0</v>
      </c>
      <c r="E8" s="104">
        <f>SUMIF(Dane!$S$9:$S$106,C8,Dane!$V$9:$V$106)</f>
        <v>0</v>
      </c>
      <c r="F8" s="114">
        <f>SUMIF(Dane!$S$9:$S$106,C8,Dane!$W$9:$W$106)</f>
        <v>0</v>
      </c>
      <c r="G8" s="105">
        <f>COUNTIF(Dane!$S$9:$S$106,C8)</f>
        <v>0</v>
      </c>
      <c r="K8" s="119" t="s">
        <v>326</v>
      </c>
      <c r="L8" s="123" t="s">
        <v>327</v>
      </c>
      <c r="M8" s="124">
        <f>+E8</f>
        <v>0</v>
      </c>
      <c r="N8" s="119" t="s">
        <v>328</v>
      </c>
      <c r="O8" s="123" t="s">
        <v>329</v>
      </c>
      <c r="P8" s="124">
        <f>+E15</f>
        <v>0</v>
      </c>
    </row>
    <row r="9" spans="2:16" ht="14.25">
      <c r="B9" s="93">
        <v>4</v>
      </c>
      <c r="C9" s="94" t="s">
        <v>16</v>
      </c>
      <c r="D9" s="104">
        <f>SUMIF(Dane!$S$9:$S$106,C9,Dane!$U$9:$U$106)</f>
        <v>0</v>
      </c>
      <c r="E9" s="104">
        <f>SUMIF(Dane!$S$9:$S$106,C9,Dane!$V$9:$V$106)</f>
        <v>0</v>
      </c>
      <c r="F9" s="104">
        <f>SUMIF(Dane!$S$9:$S$106,C9,Dane!$W$9:$W$106)</f>
        <v>0</v>
      </c>
      <c r="G9" s="105">
        <f>COUNTIF(Dane!$S$9:$S$106,C9)</f>
        <v>0</v>
      </c>
      <c r="K9" s="119" t="s">
        <v>330</v>
      </c>
      <c r="L9" s="123" t="s">
        <v>331</v>
      </c>
      <c r="M9" s="124">
        <f>+D9</f>
        <v>0</v>
      </c>
      <c r="N9" s="119" t="s">
        <v>332</v>
      </c>
      <c r="O9" s="123" t="s">
        <v>24</v>
      </c>
      <c r="P9" s="124">
        <f>+D16</f>
        <v>1077.0000000000002</v>
      </c>
    </row>
    <row r="10" spans="2:16" ht="14.25">
      <c r="B10" s="93">
        <v>5</v>
      </c>
      <c r="C10" s="94" t="s">
        <v>12</v>
      </c>
      <c r="D10" s="104">
        <f>SUMIF(Dane!$S$9:$S$106,C10,Dane!$U$9:$U$106)</f>
        <v>86014.66666666666</v>
      </c>
      <c r="E10" s="114">
        <f>SUMIF(Dane!$S$9:$S$106,C10,Dane!$V$9:$V$106)</f>
        <v>0</v>
      </c>
      <c r="F10" s="114">
        <f>SUMIF(Dane!$S$9:$S$106,C10,Dane!$W$9:$W$106)</f>
        <v>0</v>
      </c>
      <c r="G10" s="105">
        <f>COUNTIF(Dane!$S$9:$S$106,C10)</f>
        <v>28</v>
      </c>
      <c r="K10" s="119" t="s">
        <v>333</v>
      </c>
      <c r="L10" s="123" t="s">
        <v>334</v>
      </c>
      <c r="M10" s="124">
        <f>+E9</f>
        <v>0</v>
      </c>
      <c r="N10" s="119" t="s">
        <v>335</v>
      </c>
      <c r="O10" s="123" t="s">
        <v>336</v>
      </c>
      <c r="P10" s="124">
        <f>+D17</f>
        <v>0</v>
      </c>
    </row>
    <row r="11" spans="2:16" ht="14.25">
      <c r="B11" s="93">
        <v>6</v>
      </c>
      <c r="C11" s="94" t="s">
        <v>13</v>
      </c>
      <c r="D11" s="104">
        <f>SUMIF(Dane!$S$9:$S$106,C11,Dane!$U$9:$U$106)</f>
        <v>0</v>
      </c>
      <c r="E11" s="104">
        <f>SUMIF(Dane!$S$9:$S$106,C11,Dane!$V$9:$V$106)</f>
        <v>0</v>
      </c>
      <c r="F11" s="114">
        <f>SUMIF(Dane!$S$9:$S$106,C11,Dane!$W$9:$W$106)</f>
        <v>0</v>
      </c>
      <c r="G11" s="105">
        <f>COUNTIF(Dane!$S$9:$S$106,C11)</f>
        <v>0</v>
      </c>
      <c r="K11" s="119" t="s">
        <v>337</v>
      </c>
      <c r="L11" s="123" t="s">
        <v>338</v>
      </c>
      <c r="M11" s="124">
        <f>+F9</f>
        <v>0</v>
      </c>
      <c r="N11" s="119" t="s">
        <v>339</v>
      </c>
      <c r="O11" s="123" t="s">
        <v>340</v>
      </c>
      <c r="P11" s="124">
        <f>+E17</f>
        <v>0</v>
      </c>
    </row>
    <row r="12" spans="2:16" ht="14.25">
      <c r="B12" s="93">
        <v>7</v>
      </c>
      <c r="C12" s="94" t="s">
        <v>10</v>
      </c>
      <c r="D12" s="104">
        <f>SUMIF(Dane!$S$9:$S$106,C12,Dane!$U$9:$U$106)</f>
        <v>44842.666666666664</v>
      </c>
      <c r="E12" s="104">
        <f>SUMIF(Dane!$S$9:$S$106,C12,Dane!$V$9:$V$106)</f>
        <v>81502.66666666666</v>
      </c>
      <c r="F12" s="114">
        <f>SUMIF(Dane!$S$9:$S$106,C12,Dane!$W$9:$W$106)</f>
        <v>0</v>
      </c>
      <c r="G12" s="105">
        <f>COUNTIF(Dane!$S$9:$S$106,C12)</f>
        <v>53</v>
      </c>
      <c r="K12" s="119" t="s">
        <v>341</v>
      </c>
      <c r="L12" s="123" t="s">
        <v>12</v>
      </c>
      <c r="M12" s="124">
        <f>+D10</f>
        <v>86014.66666666666</v>
      </c>
      <c r="N12" s="119" t="s">
        <v>342</v>
      </c>
      <c r="O12" s="123" t="s">
        <v>343</v>
      </c>
      <c r="P12" s="124">
        <f>+D18</f>
        <v>0</v>
      </c>
    </row>
    <row r="13" spans="2:16" ht="14.25">
      <c r="B13" s="93">
        <v>8</v>
      </c>
      <c r="C13" s="94" t="s">
        <v>14</v>
      </c>
      <c r="D13" s="104">
        <f>SUMIF(Dane!$S$9:$S$106,C13,Dane!$U$9:$U$106)</f>
        <v>0</v>
      </c>
      <c r="E13" s="114">
        <f>SUMIF(Dane!$S$9:$S$106,C13,Dane!$V$9:$V$106)</f>
        <v>0</v>
      </c>
      <c r="F13" s="114">
        <f>SUMIF(Dane!$S$9:$S$106,C13,Dane!$W$9:$W$106)</f>
        <v>0</v>
      </c>
      <c r="G13" s="105">
        <f>COUNTIF(Dane!$S$9:$S$106,C13)</f>
        <v>0</v>
      </c>
      <c r="K13" s="119" t="s">
        <v>344</v>
      </c>
      <c r="L13" s="123" t="s">
        <v>345</v>
      </c>
      <c r="M13" s="124">
        <f>+D11</f>
        <v>0</v>
      </c>
      <c r="N13" s="119" t="s">
        <v>346</v>
      </c>
      <c r="O13" s="123" t="s">
        <v>347</v>
      </c>
      <c r="P13" s="124">
        <f>+E18</f>
        <v>0</v>
      </c>
    </row>
    <row r="14" spans="2:16" ht="14.25">
      <c r="B14" s="93">
        <v>9</v>
      </c>
      <c r="C14" s="94" t="s">
        <v>19</v>
      </c>
      <c r="D14" s="104">
        <f>SUMIF(Dane!$S$9:$S$106,C14,Dane!$U$9:$U$106)</f>
        <v>0</v>
      </c>
      <c r="E14" s="104">
        <f>SUMIF(Dane!$S$9:$S$106,C14,Dane!$V$9:$V$106)</f>
        <v>0</v>
      </c>
      <c r="F14" s="114">
        <f>SUMIF(Dane!$S$9:$S$106,C14,Dane!$W$9:$W$106)</f>
        <v>0</v>
      </c>
      <c r="G14" s="105">
        <f>COUNTIF(Dane!$S$9:$S$106,C14)</f>
        <v>0</v>
      </c>
      <c r="K14" s="119" t="s">
        <v>348</v>
      </c>
      <c r="L14" s="123" t="s">
        <v>349</v>
      </c>
      <c r="M14" s="124">
        <f>+E11</f>
        <v>0</v>
      </c>
      <c r="N14" s="119" t="s">
        <v>350</v>
      </c>
      <c r="O14" s="123" t="s">
        <v>351</v>
      </c>
      <c r="P14" s="124">
        <f>+D19</f>
        <v>6661.333333333333</v>
      </c>
    </row>
    <row r="15" spans="2:16" ht="14.25">
      <c r="B15" s="93">
        <v>10</v>
      </c>
      <c r="C15" s="94" t="s">
        <v>20</v>
      </c>
      <c r="D15" s="104">
        <f>SUMIF(Dane!$S$9:$S$106,C15,Dane!$U$9:$U$106)</f>
        <v>0</v>
      </c>
      <c r="E15" s="104">
        <f>SUMIF(Dane!$S$9:$S$106,C15,Dane!$V$9:$V$106)</f>
        <v>0</v>
      </c>
      <c r="F15" s="114">
        <f>SUMIF(Dane!$S$9:$S$106,C15,Dane!$W$9:$W$106)</f>
        <v>0</v>
      </c>
      <c r="G15" s="105">
        <f>COUNTIF(Dane!$S$9:$S$106,C15)</f>
        <v>0</v>
      </c>
      <c r="K15" s="119" t="s">
        <v>352</v>
      </c>
      <c r="L15" s="123" t="s">
        <v>353</v>
      </c>
      <c r="M15" s="124">
        <f>+D12</f>
        <v>44842.666666666664</v>
      </c>
      <c r="N15" s="119" t="s">
        <v>354</v>
      </c>
      <c r="O15" s="123" t="s">
        <v>355</v>
      </c>
      <c r="P15" s="124">
        <f>+D20</f>
        <v>3907.666666666667</v>
      </c>
    </row>
    <row r="16" spans="2:16" ht="14.25">
      <c r="B16" s="93">
        <v>11</v>
      </c>
      <c r="C16" s="94" t="s">
        <v>24</v>
      </c>
      <c r="D16" s="104">
        <f>SUMIF(Dane!$S$9:$S$106,C16,Dane!$U$9:$U$106)</f>
        <v>1077.0000000000002</v>
      </c>
      <c r="E16" s="114">
        <f>SUMIF(Dane!$S$9:$S$106,C16,Dane!$V$9:$V$106)</f>
        <v>0</v>
      </c>
      <c r="F16" s="114">
        <f>SUMIF(Dane!$S$9:$S$106,C16,Dane!$W$9:$W$106)</f>
        <v>0</v>
      </c>
      <c r="G16" s="105">
        <f>COUNTIF(Dane!$S$9:$S$106,C16)</f>
        <v>10</v>
      </c>
      <c r="K16" s="119" t="s">
        <v>356</v>
      </c>
      <c r="L16" s="123" t="s">
        <v>357</v>
      </c>
      <c r="M16" s="124">
        <f>+E12</f>
        <v>81502.66666666666</v>
      </c>
      <c r="N16" s="119" t="s">
        <v>358</v>
      </c>
      <c r="O16" s="123" t="s">
        <v>359</v>
      </c>
      <c r="P16" s="124">
        <f>+E20</f>
        <v>6730.666666666667</v>
      </c>
    </row>
    <row r="17" spans="2:16" ht="14.25">
      <c r="B17" s="93">
        <v>12</v>
      </c>
      <c r="C17" s="94" t="s">
        <v>23</v>
      </c>
      <c r="D17" s="104">
        <f>SUMIF(Dane!$S$9:$S$106,C17,Dane!$U$9:$U$106)</f>
        <v>0</v>
      </c>
      <c r="E17" s="104">
        <f>SUMIF(Dane!$S$9:$S$106,C17,Dane!$V$9:$V$106)</f>
        <v>0</v>
      </c>
      <c r="F17" s="114">
        <f>SUMIF(Dane!$S$9:$S$106,C17,Dane!$W$9:$W$106)</f>
        <v>0</v>
      </c>
      <c r="G17" s="105">
        <f>COUNTIF(Dane!$S$9:$S$106,C17)</f>
        <v>0</v>
      </c>
      <c r="K17" s="120" t="s">
        <v>360</v>
      </c>
      <c r="L17" s="125" t="s">
        <v>14</v>
      </c>
      <c r="M17" s="126">
        <f>+D13</f>
        <v>0</v>
      </c>
      <c r="N17" s="120" t="s">
        <v>361</v>
      </c>
      <c r="O17" s="125" t="s">
        <v>22</v>
      </c>
      <c r="P17" s="126">
        <f>+D21</f>
        <v>0</v>
      </c>
    </row>
    <row r="18" spans="2:16" ht="12.75">
      <c r="B18" s="93">
        <v>13</v>
      </c>
      <c r="C18" s="94" t="s">
        <v>308</v>
      </c>
      <c r="D18" s="104">
        <f>SUMIF(Dane!$S$9:$S$106,C18,Dane!$U$9:$U$106)</f>
        <v>0</v>
      </c>
      <c r="E18" s="104">
        <f>SUMIF(Dane!$S$9:$S$106,C18,Dane!$V$9:$V$106)</f>
        <v>0</v>
      </c>
      <c r="F18" s="114">
        <f>SUMIF(Dane!$S$9:$S$106,C18,Dane!$W$9:$W$106)</f>
        <v>0</v>
      </c>
      <c r="G18" s="105">
        <f>COUNTIF(Dane!$S$9:$S$106,C18)</f>
        <v>0</v>
      </c>
      <c r="L18" s="133">
        <f>+M18+P18-D23</f>
        <v>0</v>
      </c>
      <c r="M18" s="90">
        <f>SUM(M5:M17)</f>
        <v>212359.99999999997</v>
      </c>
      <c r="P18" s="90">
        <f>SUM(P5:P17)</f>
        <v>18376.666666666668</v>
      </c>
    </row>
    <row r="19" spans="2:7" ht="12.75">
      <c r="B19" s="93">
        <v>14</v>
      </c>
      <c r="C19" s="94" t="s">
        <v>21</v>
      </c>
      <c r="D19" s="104">
        <f>SUMIF(Dane!$S$9:$S$106,C19,Dane!$U$9:$U$106)</f>
        <v>6661.333333333333</v>
      </c>
      <c r="E19" s="114">
        <f>SUMIF(Dane!$S$9:$S$106,C19,Dane!$V$9:$V$106)</f>
        <v>0</v>
      </c>
      <c r="F19" s="114">
        <f>SUMIF(Dane!$S$9:$S$106,C19,Dane!$W$9:$W$106)</f>
        <v>0</v>
      </c>
      <c r="G19" s="105">
        <f>COUNTIF(Dane!$S$9:$S$106,C19)</f>
        <v>1</v>
      </c>
    </row>
    <row r="20" spans="2:7" ht="12.75">
      <c r="B20" s="93">
        <v>15</v>
      </c>
      <c r="C20" s="94" t="s">
        <v>11</v>
      </c>
      <c r="D20" s="104">
        <f>SUMIF(Dane!$S$9:$S$106,C20,Dane!$U$9:$U$106)</f>
        <v>3907.666666666667</v>
      </c>
      <c r="E20" s="104">
        <f>SUMIF(Dane!$S$9:$S$106,C20,Dane!$V$9:$V$106)</f>
        <v>6730.666666666667</v>
      </c>
      <c r="F20" s="114">
        <f>SUMIF(Dane!$S$9:$S$106,C20,Dane!$W$9:$W$106)</f>
        <v>0</v>
      </c>
      <c r="G20" s="105">
        <f>COUNTIF(Dane!$S$9:$S$106,C20)</f>
        <v>6</v>
      </c>
    </row>
    <row r="21" spans="2:16" ht="18.75">
      <c r="B21" s="95">
        <v>16</v>
      </c>
      <c r="C21" s="96" t="s">
        <v>22</v>
      </c>
      <c r="D21" s="104">
        <f>SUMIF(Dane!$S$9:$S$106,C21,Dane!$U$9:$U$106)</f>
        <v>0</v>
      </c>
      <c r="E21" s="114">
        <f>SUMIF(Dane!$S$9:$S$106,C21,Dane!$V$9:$V$106)</f>
        <v>0</v>
      </c>
      <c r="F21" s="114">
        <f>SUMIF(Dane!$S$9:$S$106,C21,Dane!$W$9:$W$106)</f>
        <v>0</v>
      </c>
      <c r="G21" s="105">
        <f>COUNTIF(Dane!$S$9:$S$106,C21)</f>
        <v>0</v>
      </c>
      <c r="K21" s="117" t="s">
        <v>365</v>
      </c>
      <c r="L21" s="117" t="s">
        <v>8</v>
      </c>
      <c r="M21" s="117" t="s">
        <v>311</v>
      </c>
      <c r="N21" s="117" t="s">
        <v>365</v>
      </c>
      <c r="O21" s="117" t="s">
        <v>8</v>
      </c>
      <c r="P21" s="117" t="s">
        <v>311</v>
      </c>
    </row>
    <row r="22" spans="2:16" ht="18">
      <c r="B22" s="92"/>
      <c r="C22" s="92" t="s">
        <v>309</v>
      </c>
      <c r="D22" s="97">
        <f>SUM(D6:D21)</f>
        <v>142503.3333333333</v>
      </c>
      <c r="E22" s="98">
        <f>SUM(E6:E21)</f>
        <v>88233.33333333333</v>
      </c>
      <c r="F22" s="98">
        <f>SUM(F6:F21)</f>
        <v>0</v>
      </c>
      <c r="G22" s="99">
        <f>SUM(G6:G21)</f>
        <v>98</v>
      </c>
      <c r="K22" s="127" t="s">
        <v>366</v>
      </c>
      <c r="L22" s="128" t="s">
        <v>367</v>
      </c>
      <c r="M22" s="122">
        <f aca="true" t="shared" si="0" ref="M22:M29">+G6</f>
        <v>0</v>
      </c>
      <c r="N22" s="127" t="s">
        <v>368</v>
      </c>
      <c r="O22" s="128" t="s">
        <v>369</v>
      </c>
      <c r="P22" s="122">
        <f aca="true" t="shared" si="1" ref="P22:P29">+G14</f>
        <v>0</v>
      </c>
    </row>
    <row r="23" spans="2:16" ht="18">
      <c r="B23" s="100"/>
      <c r="C23" s="100"/>
      <c r="D23" s="169">
        <f>+D22+E22+F22</f>
        <v>230736.66666666663</v>
      </c>
      <c r="E23" s="169"/>
      <c r="F23" s="169"/>
      <c r="G23" s="101"/>
      <c r="K23" s="129" t="s">
        <v>370</v>
      </c>
      <c r="L23" s="130" t="s">
        <v>371</v>
      </c>
      <c r="M23" s="124">
        <f t="shared" si="0"/>
        <v>0</v>
      </c>
      <c r="N23" s="129" t="s">
        <v>372</v>
      </c>
      <c r="O23" s="130" t="s">
        <v>373</v>
      </c>
      <c r="P23" s="124">
        <f t="shared" si="1"/>
        <v>0</v>
      </c>
    </row>
    <row r="24" spans="11:16" ht="18">
      <c r="K24" s="129" t="s">
        <v>374</v>
      </c>
      <c r="L24" s="130" t="s">
        <v>375</v>
      </c>
      <c r="M24" s="124">
        <f t="shared" si="0"/>
        <v>0</v>
      </c>
      <c r="N24" s="129" t="s">
        <v>376</v>
      </c>
      <c r="O24" s="130" t="s">
        <v>377</v>
      </c>
      <c r="P24" s="124">
        <f t="shared" si="1"/>
        <v>10</v>
      </c>
    </row>
    <row r="25" spans="11:16" ht="18">
      <c r="K25" s="129" t="s">
        <v>378</v>
      </c>
      <c r="L25" s="130" t="s">
        <v>379</v>
      </c>
      <c r="M25" s="124">
        <f t="shared" si="0"/>
        <v>0</v>
      </c>
      <c r="N25" s="129" t="s">
        <v>380</v>
      </c>
      <c r="O25" s="130" t="s">
        <v>381</v>
      </c>
      <c r="P25" s="124">
        <f t="shared" si="1"/>
        <v>0</v>
      </c>
    </row>
    <row r="26" spans="4:16" ht="18">
      <c r="D26" s="111"/>
      <c r="E26" s="111"/>
      <c r="K26" s="129" t="s">
        <v>382</v>
      </c>
      <c r="L26" s="130" t="s">
        <v>383</v>
      </c>
      <c r="M26" s="124">
        <f t="shared" si="0"/>
        <v>28</v>
      </c>
      <c r="N26" s="129" t="s">
        <v>384</v>
      </c>
      <c r="O26" s="130" t="s">
        <v>385</v>
      </c>
      <c r="P26" s="124">
        <f t="shared" si="1"/>
        <v>0</v>
      </c>
    </row>
    <row r="27" spans="4:16" ht="18">
      <c r="D27" s="111"/>
      <c r="E27" s="111"/>
      <c r="K27" s="129" t="s">
        <v>386</v>
      </c>
      <c r="L27" s="130" t="s">
        <v>387</v>
      </c>
      <c r="M27" s="124">
        <f t="shared" si="0"/>
        <v>0</v>
      </c>
      <c r="N27" s="129" t="s">
        <v>388</v>
      </c>
      <c r="O27" s="130" t="s">
        <v>389</v>
      </c>
      <c r="P27" s="124">
        <f t="shared" si="1"/>
        <v>1</v>
      </c>
    </row>
    <row r="28" spans="4:16" ht="18">
      <c r="D28" s="111"/>
      <c r="E28" s="111"/>
      <c r="K28" s="129" t="s">
        <v>390</v>
      </c>
      <c r="L28" s="130" t="s">
        <v>391</v>
      </c>
      <c r="M28" s="124">
        <f t="shared" si="0"/>
        <v>53</v>
      </c>
      <c r="N28" s="129" t="s">
        <v>392</v>
      </c>
      <c r="O28" s="130" t="s">
        <v>393</v>
      </c>
      <c r="P28" s="124">
        <f t="shared" si="1"/>
        <v>6</v>
      </c>
    </row>
    <row r="29" spans="11:16" ht="18">
      <c r="K29" s="131" t="s">
        <v>394</v>
      </c>
      <c r="L29" s="132" t="s">
        <v>395</v>
      </c>
      <c r="M29" s="126">
        <f t="shared" si="0"/>
        <v>0</v>
      </c>
      <c r="N29" s="131" t="s">
        <v>396</v>
      </c>
      <c r="O29" s="132" t="s">
        <v>397</v>
      </c>
      <c r="P29" s="126">
        <f t="shared" si="1"/>
        <v>0</v>
      </c>
    </row>
    <row r="30" spans="12:16" ht="12.75">
      <c r="L30" s="90">
        <f>+P30+M30-G22</f>
        <v>0</v>
      </c>
      <c r="M30" s="90">
        <f>SUM(M22:M29)</f>
        <v>81</v>
      </c>
      <c r="P30" s="90">
        <f>SUM(P22:P29)</f>
        <v>17</v>
      </c>
    </row>
    <row r="32" ht="30.75" customHeight="1"/>
    <row r="33" ht="43.5" customHeight="1"/>
    <row r="34" ht="46.5" customHeight="1"/>
    <row r="35" ht="40.5" customHeight="1"/>
    <row r="36" ht="31.5" customHeight="1"/>
  </sheetData>
  <sheetProtection/>
  <mergeCells count="5">
    <mergeCell ref="B4:B5"/>
    <mergeCell ref="C4:C5"/>
    <mergeCell ref="D4:F4"/>
    <mergeCell ref="G4:G5"/>
    <mergeCell ref="D23:F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ZWŚO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Druk v.01.2016-01-05</dc:title>
  <dc:subject>Zestawienie danych PPE - V Grupa Zakupowa</dc:subject>
  <dc:creator>HW</dc:creator>
  <cp:keywords/>
  <dc:description/>
  <cp:lastModifiedBy>PC</cp:lastModifiedBy>
  <cp:lastPrinted>2016-07-25T12:10:23Z</cp:lastPrinted>
  <dcterms:created xsi:type="dcterms:W3CDTF">2010-07-27T11:20:03Z</dcterms:created>
  <dcterms:modified xsi:type="dcterms:W3CDTF">2016-07-25T13:04:23Z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